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0" windowWidth="11350" windowHeight="6160"/>
  </bookViews>
  <sheets>
    <sheet name="MC Data" sheetId="2" r:id="rId1"/>
    <sheet name="CYN Data" sheetId="5" r:id="rId2"/>
    <sheet name="STX Data" sheetId="6" r:id="rId3"/>
  </sheets>
  <definedNames>
    <definedName name="_xlnm.Print_Area" localSheetId="1">'CYN Data'!$A$1:$I$47</definedName>
    <definedName name="_xlnm.Print_Area" localSheetId="0">'MC Data'!$A$1:$J$53</definedName>
    <definedName name="_xlnm.Print_Area" localSheetId="2">'STX Data'!$A$1:$I$47</definedName>
  </definedNames>
  <calcPr calcId="145621"/>
</workbook>
</file>

<file path=xl/calcChain.xml><?xml version="1.0" encoding="utf-8"?>
<calcChain xmlns="http://schemas.openxmlformats.org/spreadsheetml/2006/main">
  <c r="I37" i="2" l="1"/>
  <c r="I36" i="2"/>
  <c r="I19" i="2"/>
  <c r="I20" i="2"/>
  <c r="I14" i="2"/>
  <c r="I15" i="2"/>
  <c r="A32" i="5"/>
  <c r="A32" i="6"/>
  <c r="A29" i="5"/>
  <c r="A29" i="6"/>
  <c r="I35" i="2"/>
  <c r="I34" i="2"/>
  <c r="J34" i="2"/>
  <c r="I32" i="2"/>
  <c r="J31" i="2"/>
  <c r="I31" i="2"/>
  <c r="J14" i="2"/>
  <c r="A26" i="5"/>
  <c r="A26" i="6"/>
  <c r="A23" i="5"/>
  <c r="A23" i="6"/>
  <c r="I29" i="2"/>
  <c r="J28" i="2"/>
  <c r="I28" i="2"/>
  <c r="I26" i="2"/>
  <c r="I25" i="2"/>
  <c r="J25" i="2"/>
  <c r="I17" i="2"/>
  <c r="I18" i="2"/>
  <c r="J17" i="2"/>
  <c r="G17" i="2"/>
  <c r="G25" i="2"/>
  <c r="G28" i="2"/>
  <c r="G34" i="2"/>
  <c r="A18" i="2"/>
  <c r="A23" i="2"/>
  <c r="A26" i="2"/>
  <c r="A29" i="2"/>
  <c r="A24" i="5"/>
  <c r="A24" i="6"/>
  <c r="F17" i="6"/>
  <c r="F20" i="6"/>
  <c r="F23" i="6"/>
  <c r="F26" i="6"/>
  <c r="F29" i="6"/>
  <c r="F32" i="6"/>
  <c r="F17" i="5"/>
  <c r="F20" i="5"/>
  <c r="F23" i="5"/>
  <c r="F26" i="5"/>
  <c r="F29" i="5"/>
  <c r="F32" i="5"/>
  <c r="A2" i="5"/>
  <c r="A2" i="6"/>
  <c r="H46" i="2"/>
  <c r="G43" i="5"/>
  <c r="G43" i="6"/>
  <c r="G44" i="5"/>
  <c r="G44" i="6"/>
  <c r="G45" i="5"/>
  <c r="G45" i="6"/>
  <c r="G46" i="5"/>
  <c r="G46" i="6"/>
  <c r="G47" i="5"/>
  <c r="G47" i="6"/>
  <c r="G42" i="5"/>
  <c r="G42" i="6"/>
  <c r="A21" i="5"/>
  <c r="A21" i="6"/>
  <c r="A20" i="5"/>
  <c r="A20" i="6"/>
  <c r="A18" i="5"/>
  <c r="A18" i="6"/>
  <c r="A15" i="5"/>
  <c r="A15" i="6"/>
  <c r="A17" i="5"/>
  <c r="A17" i="6"/>
  <c r="A14" i="5"/>
  <c r="A14" i="6"/>
  <c r="B9" i="6"/>
  <c r="B9" i="5"/>
  <c r="B44" i="5"/>
  <c r="B44" i="6"/>
  <c r="A32" i="2"/>
  <c r="A27" i="5"/>
  <c r="A27" i="6"/>
  <c r="A30" i="5"/>
  <c r="A30" i="6"/>
  <c r="A35" i="2"/>
  <c r="A33" i="5"/>
  <c r="A33" i="6"/>
</calcChain>
</file>

<file path=xl/sharedStrings.xml><?xml version="1.0" encoding="utf-8"?>
<sst xmlns="http://schemas.openxmlformats.org/spreadsheetml/2006/main" count="241" uniqueCount="69">
  <si>
    <t>Factor</t>
  </si>
  <si>
    <t xml:space="preserve">Initial Conc. </t>
  </si>
  <si>
    <t>Assay</t>
  </si>
  <si>
    <t>Dilution</t>
  </si>
  <si>
    <t>Ratio</t>
  </si>
  <si>
    <t>Average</t>
  </si>
  <si>
    <t xml:space="preserve"> Value, ug/L</t>
  </si>
  <si>
    <t>Concentration (ug/L)</t>
  </si>
  <si>
    <t>(ug/L)</t>
  </si>
  <si>
    <t xml:space="preserve">Final </t>
  </si>
  <si>
    <t>1x</t>
  </si>
  <si>
    <t xml:space="preserve">Final Dilution </t>
  </si>
  <si>
    <t xml:space="preserve">Tested on: </t>
  </si>
  <si>
    <t>Method:</t>
  </si>
  <si>
    <t>Enzyme-Linked ImmunoSorbent Assay (ELISA)</t>
  </si>
  <si>
    <t>Analyte:</t>
  </si>
  <si>
    <t>Analyzed by:</t>
  </si>
  <si>
    <t>Submitted to:</t>
  </si>
  <si>
    <t>Sample ID/</t>
  </si>
  <si>
    <t>Date Collected</t>
  </si>
  <si>
    <t>MICROCYSTIN RESULTS</t>
  </si>
  <si>
    <t xml:space="preserve">Avg. LFB </t>
  </si>
  <si>
    <t xml:space="preserve">ND = Not detected above LOD/LOQ                         </t>
  </si>
  <si>
    <t xml:space="preserve">LOD/LOQ = 0.15 µg/L </t>
  </si>
  <si>
    <t xml:space="preserve">LFB = 1.0 µg/L MCLR </t>
  </si>
  <si>
    <t>LFM = 1.0 µg/L MCLR</t>
  </si>
  <si>
    <t>Avg. LFM</t>
  </si>
  <si>
    <t>none</t>
  </si>
  <si>
    <t>CYLINDROSPERMOPSIN RESULTS</t>
  </si>
  <si>
    <t>Cylindrospermopsin</t>
  </si>
  <si>
    <t xml:space="preserve">ND = Not detected above LOD/LOQ                        </t>
  </si>
  <si>
    <t>LFB = 1.0 µg/L CYN</t>
  </si>
  <si>
    <t>LFM = 1.0 µg/L CYN</t>
  </si>
  <si>
    <t>PSTs (saxitoxins)</t>
  </si>
  <si>
    <t xml:space="preserve">LOD/LOQ = 0.05 µg/L </t>
  </si>
  <si>
    <t>LFB = 0.2 µg/L STX</t>
  </si>
  <si>
    <t>LFM = 0.2 µg/L STX</t>
  </si>
  <si>
    <t xml:space="preserve">Submitted by: </t>
  </si>
  <si>
    <t>Amanda Foss, M.S.</t>
  </si>
  <si>
    <t>Date:</t>
  </si>
  <si>
    <t>PARALYTIC SHELLFISH TOXINS / SAXITOXIN RESULTS</t>
  </si>
  <si>
    <t>Recovery</t>
  </si>
  <si>
    <t xml:space="preserve">LOD/LOQ = 0.10 µg/L </t>
  </si>
  <si>
    <t>Kamil Cieslik</t>
  </si>
  <si>
    <t xml:space="preserve">    </t>
  </si>
  <si>
    <t>Microcystins/Nodularins</t>
  </si>
  <si>
    <t>195 North 1950 W</t>
  </si>
  <si>
    <t>SLC, Utah 84116</t>
  </si>
  <si>
    <t>(801) 541-3069</t>
  </si>
  <si>
    <t>ND</t>
  </si>
  <si>
    <t>&lt; 0.10</t>
  </si>
  <si>
    <t>&lt; 0.05</t>
  </si>
  <si>
    <t>1:200</t>
  </si>
  <si>
    <t>Benjamin Holcomb</t>
  </si>
  <si>
    <t>bholcomb@utah.gov</t>
  </si>
  <si>
    <t>Utah DEP - Division of Water Quality</t>
  </si>
  <si>
    <t>1:20</t>
  </si>
  <si>
    <t>1:50</t>
  </si>
  <si>
    <t>1:5</t>
  </si>
  <si>
    <t>Site Description</t>
  </si>
  <si>
    <t>Scofield Reservoir--Mountain View Boat Ramp</t>
  </si>
  <si>
    <r>
      <rPr>
        <sz val="12"/>
        <rFont val="Arial"/>
        <family val="2"/>
      </rPr>
      <t>Scofield Reservoir-- Madsen Bay Shore</t>
    </r>
    <r>
      <rPr>
        <sz val="12"/>
        <color indexed="10"/>
        <rFont val="Arial"/>
        <family val="2"/>
      </rPr>
      <t xml:space="preserve">
</t>
    </r>
  </si>
  <si>
    <t>Fransen Boy Scout Camp</t>
  </si>
  <si>
    <t>Utah Lake at Lincoln Marina</t>
  </si>
  <si>
    <t>Scofield Reservoir Upper End (West side)</t>
  </si>
  <si>
    <t>N/A</t>
  </si>
  <si>
    <t>Scofield Reservoir 01</t>
  </si>
  <si>
    <t>Price River at Ivy Street Bridge; Helper, UT</t>
  </si>
  <si>
    <t>1:100000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</si>
</sst>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3D3D3D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/>
    <xf numFmtId="0" fontId="16" fillId="0" borderId="0"/>
    <xf numFmtId="0" fontId="13" fillId="0" borderId="0"/>
  </cellStyleXfs>
  <cellXfs count="8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6" fillId="0" borderId="0" xfId="1" applyFont="1" applyFill="1" applyBorder="1" applyAlignment="1" applyProtection="1"/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0" xfId="0" applyNumberFormat="1" applyFont="1"/>
    <xf numFmtId="0" fontId="14" fillId="0" borderId="0" xfId="0" applyFont="1" applyAlignment="1">
      <alignment vertical="center"/>
    </xf>
    <xf numFmtId="0" fontId="4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4" fontId="2" fillId="0" borderId="2" xfId="2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10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0" xfId="0" applyNumberFormat="1" applyFont="1"/>
    <xf numFmtId="2" fontId="2" fillId="0" borderId="9" xfId="0" applyNumberFormat="1" applyFont="1" applyBorder="1"/>
    <xf numFmtId="2" fontId="2" fillId="0" borderId="11" xfId="0" applyNumberFormat="1" applyFont="1" applyBorder="1"/>
    <xf numFmtId="2" fontId="2" fillId="0" borderId="0" xfId="0" applyNumberFormat="1" applyFont="1" applyBorder="1"/>
    <xf numFmtId="14" fontId="8" fillId="0" borderId="0" xfId="0" applyNumberFormat="1" applyFont="1" applyBorder="1" applyAlignment="1">
      <alignment horizontal="center"/>
    </xf>
    <xf numFmtId="9" fontId="11" fillId="0" borderId="0" xfId="0" quotePrefix="1" applyNumberFormat="1" applyFont="1" applyBorder="1" applyAlignment="1">
      <alignment horizontal="center"/>
    </xf>
    <xf numFmtId="0" fontId="7" fillId="0" borderId="0" xfId="1" applyFont="1" applyAlignment="1" applyProtection="1"/>
    <xf numFmtId="9" fontId="2" fillId="0" borderId="0" xfId="0" quotePrefix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4" fontId="2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7" fillId="0" borderId="0" xfId="5" applyFont="1" applyAlignment="1">
      <alignment horizontal="center"/>
    </xf>
    <xf numFmtId="0" fontId="17" fillId="0" borderId="0" xfId="3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9" fontId="11" fillId="2" borderId="0" xfId="0" quotePrefix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14" fontId="2" fillId="2" borderId="2" xfId="2" applyNumberFormat="1" applyFont="1" applyFill="1" applyBorder="1" applyAlignment="1">
      <alignment horizontal="center"/>
    </xf>
    <xf numFmtId="14" fontId="2" fillId="2" borderId="0" xfId="2" applyNumberFormat="1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0" name="AutoShape 1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1" name="AutoShape 2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2" name="AutoShape 4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3" name="AutoShape 5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4" name="AutoShape 1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5" name="AutoShape 2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6" name="AutoShape 4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317500</xdr:colOff>
      <xdr:row>1</xdr:row>
      <xdr:rowOff>127000</xdr:rowOff>
    </xdr:to>
    <xdr:sp macro="" textlink="">
      <xdr:nvSpPr>
        <xdr:cNvPr id="1077" name="AutoShape 5" descr="http://greenwaterlab.com/newsite/index.htm"/>
        <xdr:cNvSpPr>
          <a:spLocks noChangeAspect="1" noChangeArrowheads="1"/>
        </xdr:cNvSpPr>
      </xdr:nvSpPr>
      <xdr:spPr bwMode="auto">
        <a:xfrm>
          <a:off x="133477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1397000</xdr:colOff>
      <xdr:row>46</xdr:row>
      <xdr:rowOff>0</xdr:rowOff>
    </xdr:to>
    <xdr:pic>
      <xdr:nvPicPr>
        <xdr:cNvPr id="1078" name="Picture 5" descr="Foss Signatu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8699500"/>
          <a:ext cx="13970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094" name="AutoShape 1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095" name="AutoShape 2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096" name="AutoShape 4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097" name="AutoShape 5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190500</xdr:rowOff>
    </xdr:from>
    <xdr:to>
      <xdr:col>2</xdr:col>
      <xdr:colOff>101600</xdr:colOff>
      <xdr:row>41</xdr:row>
      <xdr:rowOff>196850</xdr:rowOff>
    </xdr:to>
    <xdr:pic>
      <xdr:nvPicPr>
        <xdr:cNvPr id="2098" name="Picture 5" descr="Foss Signatu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7924800"/>
          <a:ext cx="1397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099" name="AutoShape 1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100" name="AutoShape 2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101" name="AutoShape 4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2102" name="AutoShape 5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18" name="AutoShape 1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19" name="AutoShape 2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20" name="AutoShape 4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21" name="AutoShape 5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196850</xdr:rowOff>
    </xdr:from>
    <xdr:to>
      <xdr:col>2</xdr:col>
      <xdr:colOff>101600</xdr:colOff>
      <xdr:row>42</xdr:row>
      <xdr:rowOff>0</xdr:rowOff>
    </xdr:to>
    <xdr:pic>
      <xdr:nvPicPr>
        <xdr:cNvPr id="3122" name="Picture 5" descr="Foss Signatu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7943850"/>
          <a:ext cx="13970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23" name="AutoShape 1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24" name="AutoShape 2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25" name="AutoShape 4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317500</xdr:colOff>
      <xdr:row>1</xdr:row>
      <xdr:rowOff>127000</xdr:rowOff>
    </xdr:to>
    <xdr:sp macro="" textlink="">
      <xdr:nvSpPr>
        <xdr:cNvPr id="3126" name="AutoShape 5" descr="http://greenwaterlab.com/newsite/index.htm"/>
        <xdr:cNvSpPr>
          <a:spLocks noChangeAspect="1" noChangeArrowheads="1"/>
        </xdr:cNvSpPr>
      </xdr:nvSpPr>
      <xdr:spPr bwMode="auto">
        <a:xfrm>
          <a:off x="10096500" y="0"/>
          <a:ext cx="3175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holcomb@utah.gov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C7" zoomScale="70" zoomScaleNormal="70" workbookViewId="0">
      <selection activeCell="A7" sqref="A7"/>
    </sheetView>
  </sheetViews>
  <sheetFormatPr defaultRowHeight="15.5" x14ac:dyDescent="0.35"/>
  <cols>
    <col min="1" max="1" width="35.6328125" style="1" customWidth="1"/>
    <col min="2" max="2" width="46.54296875" style="1" bestFit="1" customWidth="1"/>
    <col min="3" max="3" width="18.54296875" style="1" customWidth="1"/>
    <col min="4" max="4" width="16.453125" style="14" customWidth="1"/>
    <col min="5" max="5" width="18.90625" style="1" customWidth="1"/>
    <col min="6" max="6" width="17.90625" style="1" customWidth="1"/>
    <col min="7" max="7" width="18.453125" style="1" customWidth="1"/>
    <col min="8" max="8" width="18.6328125" style="1" customWidth="1"/>
    <col min="9" max="9" width="24.54296875" style="1" bestFit="1" customWidth="1"/>
    <col min="10" max="10" width="20.6328125" style="47" customWidth="1"/>
    <col min="11" max="11" width="18.6328125" customWidth="1"/>
  </cols>
  <sheetData>
    <row r="1" spans="1:10" ht="16" thickBot="1" x14ac:dyDescent="0.4"/>
    <row r="2" spans="1:10" ht="18.5" thickBot="1" x14ac:dyDescent="0.45">
      <c r="A2" s="65" t="s">
        <v>55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6" thickTop="1" x14ac:dyDescent="0.35">
      <c r="A3" s="17"/>
      <c r="B3" s="18"/>
      <c r="C3" s="11"/>
      <c r="D3" s="12"/>
      <c r="E3" s="11"/>
      <c r="F3" s="11"/>
      <c r="G3" s="11"/>
      <c r="H3" s="11"/>
      <c r="I3" s="11"/>
      <c r="J3" s="46"/>
    </row>
    <row r="4" spans="1:10" x14ac:dyDescent="0.35">
      <c r="A4" s="68" t="s">
        <v>20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35">
      <c r="A5" s="17"/>
      <c r="B5" s="18"/>
      <c r="C5" s="11"/>
      <c r="D5" s="12"/>
      <c r="E5" s="11"/>
      <c r="F5" s="11"/>
      <c r="G5" s="11"/>
      <c r="H5" s="11"/>
      <c r="I5" s="11"/>
      <c r="J5" s="46"/>
    </row>
    <row r="6" spans="1:10" x14ac:dyDescent="0.35">
      <c r="A6" s="19" t="s">
        <v>12</v>
      </c>
      <c r="B6" s="20"/>
      <c r="C6" s="20">
        <v>42620</v>
      </c>
      <c r="D6" s="20">
        <v>42621</v>
      </c>
      <c r="E6" s="4"/>
      <c r="F6" s="4"/>
      <c r="G6" s="4"/>
      <c r="H6" s="4"/>
      <c r="I6" s="4"/>
      <c r="J6" s="48"/>
    </row>
    <row r="7" spans="1:10" x14ac:dyDescent="0.35">
      <c r="A7" s="22" t="s">
        <v>13</v>
      </c>
      <c r="B7" s="24"/>
      <c r="C7" s="23" t="s">
        <v>14</v>
      </c>
      <c r="D7" s="6"/>
      <c r="E7" s="4"/>
      <c r="F7" s="4"/>
      <c r="G7" s="4"/>
      <c r="H7" s="4"/>
      <c r="I7" s="4"/>
      <c r="J7" s="48"/>
    </row>
    <row r="8" spans="1:10" x14ac:dyDescent="0.35">
      <c r="A8" s="22" t="s">
        <v>15</v>
      </c>
      <c r="B8" s="24"/>
      <c r="C8" s="24" t="s">
        <v>45</v>
      </c>
      <c r="D8" s="6"/>
      <c r="E8" s="4"/>
      <c r="F8" s="4"/>
      <c r="G8" s="25"/>
      <c r="H8" s="25"/>
      <c r="I8" s="4"/>
      <c r="J8" s="48"/>
    </row>
    <row r="9" spans="1:10" x14ac:dyDescent="0.35">
      <c r="A9" s="22" t="s">
        <v>16</v>
      </c>
      <c r="B9" s="24"/>
      <c r="C9" s="24" t="s">
        <v>43</v>
      </c>
      <c r="D9" s="6"/>
      <c r="E9" s="4"/>
      <c r="F9" s="4"/>
      <c r="G9" s="25"/>
      <c r="H9" s="25"/>
      <c r="I9" s="4"/>
      <c r="J9" s="48"/>
    </row>
    <row r="10" spans="1:10" x14ac:dyDescent="0.35">
      <c r="A10" s="22"/>
      <c r="B10" s="24"/>
      <c r="C10" s="24"/>
      <c r="D10" s="6"/>
      <c r="E10" s="4"/>
      <c r="F10" s="4"/>
      <c r="G10" s="25"/>
      <c r="H10" s="25"/>
      <c r="I10" s="4"/>
      <c r="J10" s="48"/>
    </row>
    <row r="11" spans="1:10" s="3" customFormat="1" x14ac:dyDescent="0.35">
      <c r="A11" s="26" t="s">
        <v>18</v>
      </c>
      <c r="B11" s="27" t="s">
        <v>59</v>
      </c>
      <c r="C11" s="27" t="s">
        <v>1</v>
      </c>
      <c r="D11" s="28" t="s">
        <v>3</v>
      </c>
      <c r="E11" s="29" t="s">
        <v>2</v>
      </c>
      <c r="F11" s="27" t="s">
        <v>11</v>
      </c>
      <c r="G11" s="27" t="s">
        <v>21</v>
      </c>
      <c r="H11" s="27" t="s">
        <v>26</v>
      </c>
      <c r="I11" s="27" t="s">
        <v>9</v>
      </c>
      <c r="J11" s="30" t="s">
        <v>5</v>
      </c>
    </row>
    <row r="12" spans="1:10" s="3" customFormat="1" ht="16" thickBot="1" x14ac:dyDescent="0.4">
      <c r="A12" s="31" t="s">
        <v>19</v>
      </c>
      <c r="B12" s="32"/>
      <c r="C12" s="32" t="s">
        <v>0</v>
      </c>
      <c r="D12" s="33" t="s">
        <v>4</v>
      </c>
      <c r="E12" s="34" t="s">
        <v>6</v>
      </c>
      <c r="F12" s="32" t="s">
        <v>0</v>
      </c>
      <c r="G12" s="32" t="s">
        <v>41</v>
      </c>
      <c r="H12" s="32" t="s">
        <v>41</v>
      </c>
      <c r="I12" s="32" t="s">
        <v>7</v>
      </c>
      <c r="J12" s="35" t="s">
        <v>8</v>
      </c>
    </row>
    <row r="13" spans="1:10" s="3" customFormat="1" ht="15" customHeight="1" thickTop="1" x14ac:dyDescent="0.35">
      <c r="A13" s="17"/>
      <c r="B13" s="18"/>
      <c r="C13" s="18"/>
      <c r="D13" s="21"/>
      <c r="E13" s="36"/>
      <c r="F13" s="18"/>
      <c r="G13" s="18"/>
      <c r="H13" s="18"/>
      <c r="I13" s="18"/>
      <c r="J13" s="37"/>
    </row>
    <row r="14" spans="1:10" s="16" customFormat="1" ht="15.65" customHeight="1" x14ac:dyDescent="0.35">
      <c r="A14" s="38">
        <v>5940970</v>
      </c>
      <c r="B14" s="63" t="s">
        <v>66</v>
      </c>
      <c r="C14" s="11" t="s">
        <v>10</v>
      </c>
      <c r="D14" s="12" t="s">
        <v>52</v>
      </c>
      <c r="E14" s="39">
        <v>1.7</v>
      </c>
      <c r="F14" s="11">
        <v>200</v>
      </c>
      <c r="G14" s="40">
        <v>0.95</v>
      </c>
      <c r="H14" s="52" t="s">
        <v>44</v>
      </c>
      <c r="I14" s="57">
        <f>E14*F14</f>
        <v>340</v>
      </c>
      <c r="J14" s="58">
        <f>AVERAGE(I14:I15)</f>
        <v>329</v>
      </c>
    </row>
    <row r="15" spans="1:10" s="16" customFormat="1" ht="15" customHeight="1" x14ac:dyDescent="0.35">
      <c r="A15" s="41">
        <v>42613</v>
      </c>
      <c r="B15" s="60"/>
      <c r="C15" s="11"/>
      <c r="D15" s="12" t="s">
        <v>52</v>
      </c>
      <c r="E15" s="39">
        <v>1.59</v>
      </c>
      <c r="F15" s="11">
        <v>200</v>
      </c>
      <c r="G15" s="40"/>
      <c r="H15" s="42"/>
      <c r="I15" s="57">
        <f>E15*F15</f>
        <v>318</v>
      </c>
      <c r="J15" s="58"/>
    </row>
    <row r="16" spans="1:10" s="16" customFormat="1" ht="15.65" customHeight="1" x14ac:dyDescent="0.35">
      <c r="A16" s="13"/>
      <c r="B16" s="11"/>
      <c r="C16" s="18"/>
      <c r="D16" s="21"/>
      <c r="E16" s="36"/>
      <c r="F16" s="18"/>
      <c r="G16" s="40"/>
      <c r="H16" s="18"/>
      <c r="I16" s="57"/>
      <c r="J16" s="58"/>
    </row>
    <row r="17" spans="1:10" s="16" customFormat="1" ht="15.65" customHeight="1" x14ac:dyDescent="0.35">
      <c r="A17" s="38">
        <v>5931015</v>
      </c>
      <c r="B17" s="62" t="s">
        <v>62</v>
      </c>
      <c r="C17" s="11" t="s">
        <v>10</v>
      </c>
      <c r="D17" s="12" t="s">
        <v>58</v>
      </c>
      <c r="E17" s="39">
        <v>2.87</v>
      </c>
      <c r="F17" s="11">
        <v>5</v>
      </c>
      <c r="G17" s="40">
        <f>G14</f>
        <v>0.95</v>
      </c>
      <c r="H17" s="52" t="s">
        <v>44</v>
      </c>
      <c r="I17" s="39">
        <f>E17*F17</f>
        <v>14.350000000000001</v>
      </c>
      <c r="J17" s="37">
        <f>AVERAGE(I17:I20)</f>
        <v>14.4375</v>
      </c>
    </row>
    <row r="18" spans="1:10" s="3" customFormat="1" ht="15" customHeight="1" x14ac:dyDescent="0.35">
      <c r="A18" s="41">
        <f>A15</f>
        <v>42613</v>
      </c>
      <c r="B18" s="60"/>
      <c r="C18" s="11"/>
      <c r="D18" s="12" t="s">
        <v>58</v>
      </c>
      <c r="E18" s="39">
        <v>3.28</v>
      </c>
      <c r="F18" s="11">
        <v>5</v>
      </c>
      <c r="G18" s="40"/>
      <c r="H18" s="42"/>
      <c r="I18" s="39">
        <f>E18*F18</f>
        <v>16.399999999999999</v>
      </c>
      <c r="J18" s="37"/>
    </row>
    <row r="19" spans="1:10" s="16" customFormat="1" ht="15.65" customHeight="1" x14ac:dyDescent="0.35">
      <c r="A19" s="38"/>
      <c r="B19" s="59"/>
      <c r="C19" s="11"/>
      <c r="D19" s="12" t="s">
        <v>56</v>
      </c>
      <c r="E19" s="39">
        <v>0.78</v>
      </c>
      <c r="F19" s="11">
        <v>20</v>
      </c>
      <c r="G19" s="40"/>
      <c r="H19" s="52"/>
      <c r="I19" s="39">
        <f>E19*F19</f>
        <v>15.600000000000001</v>
      </c>
      <c r="J19" s="37"/>
    </row>
    <row r="20" spans="1:10" s="16" customFormat="1" ht="15.65" customHeight="1" x14ac:dyDescent="0.35">
      <c r="A20" s="41"/>
      <c r="B20" s="60"/>
      <c r="C20" s="11"/>
      <c r="D20" s="12" t="s">
        <v>56</v>
      </c>
      <c r="E20" s="39">
        <v>0.56999999999999995</v>
      </c>
      <c r="F20" s="11">
        <v>20</v>
      </c>
      <c r="G20" s="40"/>
      <c r="H20" s="42"/>
      <c r="I20" s="39">
        <f>E20*F20</f>
        <v>11.399999999999999</v>
      </c>
      <c r="J20" s="37"/>
    </row>
    <row r="21" spans="1:10" s="16" customFormat="1" ht="15.65" customHeight="1" x14ac:dyDescent="0.35">
      <c r="A21" s="13"/>
      <c r="B21" s="11"/>
      <c r="C21" s="18"/>
      <c r="D21" s="21"/>
      <c r="E21" s="36"/>
      <c r="F21" s="18"/>
      <c r="G21" s="40"/>
      <c r="H21" s="18"/>
      <c r="I21" s="39"/>
      <c r="J21" s="37"/>
    </row>
    <row r="22" spans="1:10" s="16" customFormat="1" ht="15.65" customHeight="1" x14ac:dyDescent="0.35">
      <c r="A22" s="80">
        <v>5931231</v>
      </c>
      <c r="B22" s="81" t="s">
        <v>60</v>
      </c>
      <c r="C22" s="72" t="s">
        <v>10</v>
      </c>
      <c r="D22" s="73" t="s">
        <v>68</v>
      </c>
      <c r="E22" s="71">
        <v>0.62</v>
      </c>
      <c r="F22" s="72">
        <v>100000</v>
      </c>
      <c r="G22" s="74">
        <v>0.97</v>
      </c>
      <c r="H22" s="75" t="s">
        <v>44</v>
      </c>
      <c r="I22" s="76">
        <v>62000</v>
      </c>
      <c r="J22" s="77">
        <v>60000</v>
      </c>
    </row>
    <row r="23" spans="1:10" s="3" customFormat="1" ht="15.65" customHeight="1" x14ac:dyDescent="0.35">
      <c r="A23" s="82">
        <f>A18</f>
        <v>42613</v>
      </c>
      <c r="B23" s="83"/>
      <c r="C23" s="72"/>
      <c r="D23" s="73" t="s">
        <v>68</v>
      </c>
      <c r="E23" s="71">
        <v>0.57999999999999996</v>
      </c>
      <c r="F23" s="72">
        <v>100000</v>
      </c>
      <c r="G23" s="74"/>
      <c r="H23" s="78"/>
      <c r="I23" s="76">
        <v>57999.999999999993</v>
      </c>
      <c r="J23" s="79"/>
    </row>
    <row r="24" spans="1:10" s="16" customFormat="1" ht="15.65" customHeight="1" x14ac:dyDescent="0.35">
      <c r="A24" s="13"/>
      <c r="B24" s="11"/>
      <c r="C24" s="18"/>
      <c r="D24" s="21"/>
      <c r="E24" s="36"/>
      <c r="F24" s="18"/>
      <c r="G24" s="40"/>
      <c r="H24" s="18"/>
      <c r="I24" s="55"/>
      <c r="J24" s="56"/>
    </row>
    <row r="25" spans="1:10" s="16" customFormat="1" ht="15.65" customHeight="1" x14ac:dyDescent="0.35">
      <c r="A25" s="38">
        <v>5931234</v>
      </c>
      <c r="B25" s="61" t="s">
        <v>61</v>
      </c>
      <c r="C25" s="11" t="s">
        <v>10</v>
      </c>
      <c r="D25" s="12" t="s">
        <v>56</v>
      </c>
      <c r="E25" s="39">
        <v>0.91</v>
      </c>
      <c r="F25" s="11">
        <v>20</v>
      </c>
      <c r="G25" s="40">
        <f>G17</f>
        <v>0.95</v>
      </c>
      <c r="H25" s="52" t="s">
        <v>44</v>
      </c>
      <c r="I25" s="55">
        <f>E25*F25</f>
        <v>18.2</v>
      </c>
      <c r="J25" s="56">
        <f>AVERAGE(I25:I26)</f>
        <v>17.799999999999997</v>
      </c>
    </row>
    <row r="26" spans="1:10" s="3" customFormat="1" ht="15.65" customHeight="1" x14ac:dyDescent="0.35">
      <c r="A26" s="41">
        <f>A23</f>
        <v>42613</v>
      </c>
      <c r="B26" s="60"/>
      <c r="C26" s="11"/>
      <c r="D26" s="12" t="s">
        <v>56</v>
      </c>
      <c r="E26" s="39">
        <v>0.87</v>
      </c>
      <c r="F26" s="11">
        <v>20</v>
      </c>
      <c r="G26" s="40"/>
      <c r="H26" s="42"/>
      <c r="I26" s="55">
        <f>E26*F26</f>
        <v>17.399999999999999</v>
      </c>
      <c r="J26" s="56"/>
    </row>
    <row r="27" spans="1:10" s="16" customFormat="1" ht="15.65" customHeight="1" x14ac:dyDescent="0.35">
      <c r="A27" s="13"/>
      <c r="B27" s="11"/>
      <c r="C27" s="18"/>
      <c r="D27" s="21"/>
      <c r="E27" s="36"/>
      <c r="F27" s="18"/>
      <c r="G27" s="40"/>
      <c r="H27" s="18"/>
      <c r="I27" s="39"/>
      <c r="J27" s="37"/>
    </row>
    <row r="28" spans="1:10" s="16" customFormat="1" ht="15.65" customHeight="1" x14ac:dyDescent="0.35">
      <c r="A28" s="64" t="s">
        <v>65</v>
      </c>
      <c r="B28" s="38" t="s">
        <v>64</v>
      </c>
      <c r="C28" s="11" t="s">
        <v>10</v>
      </c>
      <c r="D28" s="12" t="s">
        <v>56</v>
      </c>
      <c r="E28" s="39">
        <v>1.49</v>
      </c>
      <c r="F28" s="11">
        <v>20</v>
      </c>
      <c r="G28" s="40">
        <f>G25</f>
        <v>0.95</v>
      </c>
      <c r="H28" s="52" t="s">
        <v>44</v>
      </c>
      <c r="I28" s="55">
        <f>E28*F28</f>
        <v>29.8</v>
      </c>
      <c r="J28" s="56">
        <f>AVERAGE(I28:I29)</f>
        <v>30.4</v>
      </c>
    </row>
    <row r="29" spans="1:10" s="3" customFormat="1" ht="15.65" customHeight="1" x14ac:dyDescent="0.35">
      <c r="A29" s="41">
        <f>A26</f>
        <v>42613</v>
      </c>
      <c r="B29" s="60"/>
      <c r="C29" s="11"/>
      <c r="D29" s="12" t="s">
        <v>56</v>
      </c>
      <c r="E29" s="39">
        <v>1.55</v>
      </c>
      <c r="F29" s="11">
        <v>20</v>
      </c>
      <c r="G29" s="40"/>
      <c r="H29" s="42"/>
      <c r="I29" s="55">
        <f>E29*F29</f>
        <v>31</v>
      </c>
      <c r="J29" s="56"/>
    </row>
    <row r="30" spans="1:10" s="16" customFormat="1" ht="15.65" customHeight="1" x14ac:dyDescent="0.35">
      <c r="A30" s="13"/>
      <c r="B30" s="11"/>
      <c r="C30" s="18"/>
      <c r="D30" s="21"/>
      <c r="E30" s="36"/>
      <c r="F30" s="18"/>
      <c r="G30" s="40"/>
      <c r="H30" s="18"/>
      <c r="I30" s="55"/>
      <c r="J30" s="56"/>
    </row>
    <row r="31" spans="1:10" s="16" customFormat="1" ht="15.65" customHeight="1" x14ac:dyDescent="0.35">
      <c r="A31" s="38">
        <v>4932555</v>
      </c>
      <c r="B31" s="59" t="s">
        <v>67</v>
      </c>
      <c r="C31" s="11" t="s">
        <v>10</v>
      </c>
      <c r="D31" s="12" t="s">
        <v>27</v>
      </c>
      <c r="E31" s="39">
        <v>1.63</v>
      </c>
      <c r="F31" s="11">
        <v>1</v>
      </c>
      <c r="G31" s="40">
        <v>1.24</v>
      </c>
      <c r="H31" s="52" t="s">
        <v>44</v>
      </c>
      <c r="I31" s="39">
        <f>E31*F31</f>
        <v>1.63</v>
      </c>
      <c r="J31" s="37">
        <f>AVERAGE(I31:I32)</f>
        <v>1.62</v>
      </c>
    </row>
    <row r="32" spans="1:10" s="3" customFormat="1" ht="15.65" customHeight="1" x14ac:dyDescent="0.35">
      <c r="A32" s="41">
        <f>A29</f>
        <v>42613</v>
      </c>
      <c r="B32" s="60"/>
      <c r="C32" s="11"/>
      <c r="D32" s="12" t="s">
        <v>27</v>
      </c>
      <c r="E32" s="39">
        <v>1.61</v>
      </c>
      <c r="F32" s="11">
        <v>1</v>
      </c>
      <c r="G32" s="40"/>
      <c r="H32" s="42"/>
      <c r="I32" s="39">
        <f>E32*F32</f>
        <v>1.61</v>
      </c>
      <c r="J32" s="37"/>
    </row>
    <row r="33" spans="1:10" s="16" customFormat="1" ht="15.65" customHeight="1" x14ac:dyDescent="0.35">
      <c r="A33" s="13"/>
      <c r="B33" s="11"/>
      <c r="C33" s="18"/>
      <c r="D33" s="21"/>
      <c r="E33" s="36"/>
      <c r="F33" s="18"/>
      <c r="G33" s="40"/>
      <c r="H33" s="18"/>
      <c r="I33" s="39"/>
      <c r="J33" s="37"/>
    </row>
    <row r="34" spans="1:10" s="16" customFormat="1" ht="15.65" customHeight="1" x14ac:dyDescent="0.35">
      <c r="A34" s="38">
        <v>4917716</v>
      </c>
      <c r="B34" s="59" t="s">
        <v>63</v>
      </c>
      <c r="C34" s="11" t="s">
        <v>10</v>
      </c>
      <c r="D34" s="12" t="s">
        <v>57</v>
      </c>
      <c r="E34" s="39">
        <v>3.29</v>
      </c>
      <c r="F34" s="11">
        <v>50</v>
      </c>
      <c r="G34" s="40">
        <f>G28</f>
        <v>0.95</v>
      </c>
      <c r="H34" s="52" t="s">
        <v>44</v>
      </c>
      <c r="I34" s="57">
        <f>E34*F34</f>
        <v>164.5</v>
      </c>
      <c r="J34" s="58">
        <f>AVERAGE(I34:I37)</f>
        <v>171.375</v>
      </c>
    </row>
    <row r="35" spans="1:10" s="3" customFormat="1" ht="15.65" customHeight="1" x14ac:dyDescent="0.35">
      <c r="A35" s="41">
        <f>A32</f>
        <v>42613</v>
      </c>
      <c r="B35" s="60"/>
      <c r="C35" s="11"/>
      <c r="D35" s="12" t="s">
        <v>57</v>
      </c>
      <c r="E35" s="39">
        <v>3.06</v>
      </c>
      <c r="F35" s="11">
        <v>50</v>
      </c>
      <c r="G35" s="40"/>
      <c r="H35" s="42"/>
      <c r="I35" s="57">
        <f>E35*F35</f>
        <v>153</v>
      </c>
      <c r="J35" s="58"/>
    </row>
    <row r="36" spans="1:10" s="16" customFormat="1" ht="15.65" customHeight="1" x14ac:dyDescent="0.35">
      <c r="A36" s="38"/>
      <c r="B36" s="59"/>
      <c r="C36" s="11"/>
      <c r="D36" s="12" t="s">
        <v>52</v>
      </c>
      <c r="E36" s="39">
        <v>0.92</v>
      </c>
      <c r="F36" s="11">
        <v>200</v>
      </c>
      <c r="G36" s="40"/>
      <c r="H36" s="52"/>
      <c r="I36" s="57">
        <f>E36*F36</f>
        <v>184</v>
      </c>
      <c r="J36" s="58"/>
    </row>
    <row r="37" spans="1:10" s="16" customFormat="1" ht="15.65" customHeight="1" x14ac:dyDescent="0.35">
      <c r="A37" s="41"/>
      <c r="B37" s="60"/>
      <c r="C37" s="11"/>
      <c r="D37" s="12" t="s">
        <v>52</v>
      </c>
      <c r="E37" s="39">
        <v>0.92</v>
      </c>
      <c r="F37" s="11">
        <v>200</v>
      </c>
      <c r="G37" s="40"/>
      <c r="H37" s="42"/>
      <c r="I37" s="57">
        <f>E37*F37</f>
        <v>184</v>
      </c>
      <c r="J37" s="58"/>
    </row>
    <row r="38" spans="1:10" s="16" customFormat="1" ht="15.65" customHeight="1" x14ac:dyDescent="0.35">
      <c r="A38" s="13"/>
      <c r="B38" s="11"/>
      <c r="C38" s="18"/>
      <c r="D38" s="21"/>
      <c r="E38" s="36"/>
      <c r="F38" s="18"/>
      <c r="G38" s="40"/>
      <c r="H38" s="18"/>
      <c r="I38" s="55"/>
      <c r="J38" s="56"/>
    </row>
    <row r="39" spans="1:10" s="16" customFormat="1" ht="15.65" customHeight="1" x14ac:dyDescent="0.35">
      <c r="A39" s="44" t="s">
        <v>22</v>
      </c>
      <c r="B39" s="7"/>
      <c r="C39" s="7"/>
      <c r="D39" s="8"/>
      <c r="E39" s="4"/>
      <c r="F39" s="7"/>
      <c r="G39" s="11"/>
      <c r="H39" s="11"/>
      <c r="I39" s="4"/>
      <c r="J39" s="48"/>
    </row>
    <row r="40" spans="1:10" s="3" customFormat="1" ht="15.65" customHeight="1" x14ac:dyDescent="0.35">
      <c r="A40" s="44" t="s">
        <v>23</v>
      </c>
      <c r="B40" s="7"/>
      <c r="C40" s="11"/>
      <c r="D40" s="12"/>
      <c r="E40" s="4"/>
      <c r="F40" s="4"/>
      <c r="G40" s="4"/>
      <c r="H40" s="4"/>
      <c r="I40" s="4"/>
      <c r="J40" s="48"/>
    </row>
    <row r="41" spans="1:10" s="16" customFormat="1" ht="15.65" customHeight="1" x14ac:dyDescent="0.35">
      <c r="A41" s="43" t="s">
        <v>24</v>
      </c>
      <c r="B41" s="4"/>
      <c r="C41" s="4"/>
      <c r="D41" s="6"/>
      <c r="E41" s="4"/>
      <c r="F41" s="4"/>
      <c r="G41" s="4"/>
      <c r="H41" s="4"/>
      <c r="I41" s="4"/>
      <c r="J41" s="48"/>
    </row>
    <row r="42" spans="1:10" s="16" customFormat="1" ht="15.65" customHeight="1" x14ac:dyDescent="0.35">
      <c r="A42" s="43" t="s">
        <v>25</v>
      </c>
      <c r="B42" s="4"/>
      <c r="C42" s="4"/>
      <c r="D42" s="6"/>
      <c r="E42" s="4"/>
      <c r="F42" s="4"/>
      <c r="G42" s="4"/>
      <c r="H42" s="4"/>
      <c r="I42" s="4"/>
      <c r="J42" s="48"/>
    </row>
    <row r="43" spans="1:10" s="3" customFormat="1" ht="15.65" customHeight="1" thickBot="1" x14ac:dyDescent="0.4">
      <c r="A43" s="45"/>
      <c r="B43" s="9"/>
      <c r="C43" s="9"/>
      <c r="D43" s="10"/>
      <c r="E43" s="9"/>
      <c r="F43" s="9"/>
      <c r="G43" s="9"/>
      <c r="H43" s="9"/>
      <c r="I43" s="9"/>
      <c r="J43" s="49"/>
    </row>
    <row r="44" spans="1:10" s="16" customFormat="1" ht="15.65" customHeight="1" x14ac:dyDescent="0.35">
      <c r="A44" s="4"/>
      <c r="B44" s="4"/>
      <c r="C44" s="4"/>
      <c r="D44" s="6"/>
      <c r="E44" s="4"/>
      <c r="F44" s="4"/>
      <c r="G44" s="4"/>
      <c r="H44" s="4"/>
      <c r="I44" s="4"/>
      <c r="J44" s="50"/>
    </row>
    <row r="45" spans="1:10" s="16" customFormat="1" ht="15.65" customHeight="1" x14ac:dyDescent="0.35">
      <c r="A45" s="1"/>
      <c r="B45" s="1"/>
      <c r="C45" s="4"/>
      <c r="D45" s="6"/>
      <c r="E45" s="4"/>
      <c r="F45" s="4"/>
      <c r="G45" s="4"/>
      <c r="H45" s="4"/>
      <c r="I45" s="4"/>
      <c r="J45" s="50"/>
    </row>
    <row r="46" spans="1:10" s="3" customFormat="1" ht="15.65" customHeight="1" x14ac:dyDescent="0.35">
      <c r="A46" s="1" t="s">
        <v>37</v>
      </c>
      <c r="B46" s="1"/>
      <c r="C46" s="1"/>
      <c r="D46" s="14"/>
      <c r="E46" s="1"/>
      <c r="F46" s="1"/>
      <c r="G46" s="1" t="s">
        <v>17</v>
      </c>
      <c r="H46" s="15" t="str">
        <f>A2</f>
        <v>Utah DEP - Division of Water Quality</v>
      </c>
      <c r="I46" s="1"/>
      <c r="J46" s="47"/>
    </row>
    <row r="47" spans="1:10" x14ac:dyDescent="0.35">
      <c r="B47" s="1" t="s">
        <v>38</v>
      </c>
      <c r="D47" s="6"/>
      <c r="H47" s="1" t="s">
        <v>53</v>
      </c>
    </row>
    <row r="48" spans="1:10" x14ac:dyDescent="0.35">
      <c r="A48" s="1" t="s">
        <v>39</v>
      </c>
      <c r="B48" s="2">
        <v>42621</v>
      </c>
      <c r="H48" s="15" t="s">
        <v>46</v>
      </c>
    </row>
    <row r="49" spans="3:9" x14ac:dyDescent="0.35">
      <c r="C49" s="2"/>
      <c r="H49" s="15" t="s">
        <v>47</v>
      </c>
    </row>
    <row r="50" spans="3:9" x14ac:dyDescent="0.35">
      <c r="H50" s="1" t="s">
        <v>48</v>
      </c>
    </row>
    <row r="51" spans="3:9" ht="16.25" customHeight="1" x14ac:dyDescent="0.35">
      <c r="H51" s="53" t="s">
        <v>54</v>
      </c>
    </row>
    <row r="52" spans="3:9" x14ac:dyDescent="0.35">
      <c r="I52" s="5"/>
    </row>
    <row r="53" spans="3:9" x14ac:dyDescent="0.35">
      <c r="C53" s="2"/>
      <c r="I53" s="5"/>
    </row>
  </sheetData>
  <mergeCells count="2">
    <mergeCell ref="A2:J2"/>
    <mergeCell ref="A4:J4"/>
  </mergeCells>
  <phoneticPr fontId="0" type="noConversion"/>
  <hyperlinks>
    <hyperlink ref="H51" r:id="rId1"/>
  </hyperlinks>
  <printOptions horizontalCentered="1" verticalCentered="1"/>
  <pageMargins left="0.25" right="0.25" top="2.145" bottom="1" header="0.75" footer="0.75"/>
  <pageSetup scale="60" orientation="landscape" r:id="rId2"/>
  <headerFooter scaleWithDoc="0"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70" zoomScaleNormal="70" workbookViewId="0">
      <selection activeCell="A52" sqref="A52"/>
    </sheetView>
  </sheetViews>
  <sheetFormatPr defaultRowHeight="15.5" x14ac:dyDescent="0.35"/>
  <cols>
    <col min="1" max="1" width="35.6328125" style="1" customWidth="1"/>
    <col min="2" max="2" width="18.54296875" style="1" customWidth="1"/>
    <col min="3" max="3" width="16.453125" style="14" customWidth="1"/>
    <col min="4" max="4" width="18.90625" style="1" customWidth="1"/>
    <col min="5" max="5" width="17.90625" style="1" customWidth="1"/>
    <col min="6" max="6" width="18.453125" style="1" customWidth="1"/>
    <col min="7" max="7" width="18.6328125" style="1" customWidth="1"/>
    <col min="8" max="8" width="24.54296875" style="1" bestFit="1" customWidth="1"/>
    <col min="9" max="9" width="20.6328125" style="47" customWidth="1"/>
    <col min="10" max="10" width="18.6328125" customWidth="1"/>
  </cols>
  <sheetData>
    <row r="1" spans="1:9" ht="16" thickBot="1" x14ac:dyDescent="0.4"/>
    <row r="2" spans="1:9" ht="18.5" thickBot="1" x14ac:dyDescent="0.45">
      <c r="A2" s="65" t="str">
        <f>'MC Data'!A2:J2</f>
        <v>Utah DEP - Division of Water Quality</v>
      </c>
      <c r="B2" s="66"/>
      <c r="C2" s="66"/>
      <c r="D2" s="66"/>
      <c r="E2" s="66"/>
      <c r="F2" s="66"/>
      <c r="G2" s="66"/>
      <c r="H2" s="66"/>
      <c r="I2" s="67"/>
    </row>
    <row r="3" spans="1:9" ht="16" thickTop="1" x14ac:dyDescent="0.35">
      <c r="A3" s="17"/>
      <c r="B3" s="11"/>
      <c r="C3" s="12"/>
      <c r="D3" s="11"/>
      <c r="E3" s="11"/>
      <c r="F3" s="11"/>
      <c r="G3" s="11"/>
      <c r="H3" s="11"/>
      <c r="I3" s="46"/>
    </row>
    <row r="4" spans="1:9" x14ac:dyDescent="0.35">
      <c r="A4" s="68" t="s">
        <v>28</v>
      </c>
      <c r="B4" s="69"/>
      <c r="C4" s="69"/>
      <c r="D4" s="69"/>
      <c r="E4" s="69"/>
      <c r="F4" s="69"/>
      <c r="G4" s="69"/>
      <c r="H4" s="69"/>
      <c r="I4" s="70"/>
    </row>
    <row r="5" spans="1:9" x14ac:dyDescent="0.35">
      <c r="A5" s="17"/>
      <c r="B5" s="11"/>
      <c r="C5" s="12"/>
      <c r="D5" s="11"/>
      <c r="E5" s="11"/>
      <c r="F5" s="11"/>
      <c r="G5" s="11"/>
      <c r="H5" s="11"/>
      <c r="I5" s="46"/>
    </row>
    <row r="6" spans="1:9" x14ac:dyDescent="0.35">
      <c r="A6" s="19" t="s">
        <v>12</v>
      </c>
      <c r="B6" s="20">
        <v>42619</v>
      </c>
      <c r="C6" s="51"/>
      <c r="D6" s="4"/>
      <c r="E6" s="4"/>
      <c r="F6" s="4"/>
      <c r="G6" s="4"/>
      <c r="H6" s="4"/>
      <c r="I6" s="48"/>
    </row>
    <row r="7" spans="1:9" x14ac:dyDescent="0.35">
      <c r="A7" s="22" t="s">
        <v>13</v>
      </c>
      <c r="B7" s="23" t="s">
        <v>14</v>
      </c>
      <c r="C7" s="6"/>
      <c r="D7" s="4"/>
      <c r="E7" s="4"/>
      <c r="F7" s="4"/>
      <c r="G7" s="4"/>
      <c r="H7" s="4"/>
      <c r="I7" s="48"/>
    </row>
    <row r="8" spans="1:9" x14ac:dyDescent="0.35">
      <c r="A8" s="22" t="s">
        <v>15</v>
      </c>
      <c r="B8" s="24" t="s">
        <v>29</v>
      </c>
      <c r="C8" s="6"/>
      <c r="D8" s="4"/>
      <c r="E8" s="4"/>
      <c r="F8" s="25"/>
      <c r="G8" s="25"/>
      <c r="H8" s="4"/>
      <c r="I8" s="48"/>
    </row>
    <row r="9" spans="1:9" x14ac:dyDescent="0.35">
      <c r="A9" s="22" t="s">
        <v>16</v>
      </c>
      <c r="B9" s="24" t="str">
        <f>'MC Data'!C9</f>
        <v>Kamil Cieslik</v>
      </c>
      <c r="C9" s="6"/>
      <c r="D9" s="4"/>
      <c r="E9" s="4"/>
      <c r="F9" s="25"/>
      <c r="G9" s="25"/>
      <c r="H9" s="4"/>
      <c r="I9" s="48"/>
    </row>
    <row r="10" spans="1:9" x14ac:dyDescent="0.35">
      <c r="A10" s="22"/>
      <c r="B10" s="24"/>
      <c r="C10" s="6"/>
      <c r="D10" s="4"/>
      <c r="E10" s="4"/>
      <c r="F10" s="25"/>
      <c r="G10" s="25"/>
      <c r="H10" s="4"/>
      <c r="I10" s="48"/>
    </row>
    <row r="11" spans="1:9" s="3" customFormat="1" x14ac:dyDescent="0.35">
      <c r="A11" s="26" t="s">
        <v>18</v>
      </c>
      <c r="B11" s="27" t="s">
        <v>1</v>
      </c>
      <c r="C11" s="28" t="s">
        <v>3</v>
      </c>
      <c r="D11" s="29" t="s">
        <v>2</v>
      </c>
      <c r="E11" s="27" t="s">
        <v>11</v>
      </c>
      <c r="F11" s="27" t="s">
        <v>21</v>
      </c>
      <c r="G11" s="27" t="s">
        <v>26</v>
      </c>
      <c r="H11" s="27" t="s">
        <v>9</v>
      </c>
      <c r="I11" s="30" t="s">
        <v>5</v>
      </c>
    </row>
    <row r="12" spans="1:9" s="3" customFormat="1" ht="16" thickBot="1" x14ac:dyDescent="0.4">
      <c r="A12" s="31" t="s">
        <v>19</v>
      </c>
      <c r="B12" s="32" t="s">
        <v>0</v>
      </c>
      <c r="C12" s="33" t="s">
        <v>4</v>
      </c>
      <c r="D12" s="34" t="s">
        <v>6</v>
      </c>
      <c r="E12" s="32" t="s">
        <v>0</v>
      </c>
      <c r="F12" s="32" t="s">
        <v>41</v>
      </c>
      <c r="G12" s="32" t="s">
        <v>41</v>
      </c>
      <c r="H12" s="32" t="s">
        <v>7</v>
      </c>
      <c r="I12" s="35" t="s">
        <v>8</v>
      </c>
    </row>
    <row r="13" spans="1:9" s="3" customFormat="1" ht="15.65" customHeight="1" thickTop="1" x14ac:dyDescent="0.35">
      <c r="A13" s="17"/>
      <c r="B13" s="18"/>
      <c r="C13" s="21"/>
      <c r="D13" s="36"/>
      <c r="E13" s="18"/>
      <c r="F13" s="18"/>
      <c r="G13" s="18"/>
      <c r="H13" s="18"/>
      <c r="I13" s="37"/>
    </row>
    <row r="14" spans="1:9" s="16" customFormat="1" ht="15.65" customHeight="1" x14ac:dyDescent="0.35">
      <c r="A14" s="38">
        <f>'MC Data'!A14</f>
        <v>5940970</v>
      </c>
      <c r="B14" s="11" t="s">
        <v>10</v>
      </c>
      <c r="C14" s="12" t="s">
        <v>27</v>
      </c>
      <c r="D14" s="39">
        <v>0</v>
      </c>
      <c r="E14" s="11">
        <v>1</v>
      </c>
      <c r="F14" s="40">
        <v>1.1399999999999999</v>
      </c>
      <c r="G14" s="52" t="s">
        <v>44</v>
      </c>
      <c r="H14" s="39" t="s">
        <v>50</v>
      </c>
      <c r="I14" s="46" t="s">
        <v>49</v>
      </c>
    </row>
    <row r="15" spans="1:9" s="16" customFormat="1" ht="15.65" customHeight="1" x14ac:dyDescent="0.35">
      <c r="A15" s="41">
        <f>'MC Data'!A15</f>
        <v>42613</v>
      </c>
      <c r="B15" s="11"/>
      <c r="C15" s="12" t="s">
        <v>27</v>
      </c>
      <c r="D15" s="39">
        <v>0</v>
      </c>
      <c r="E15" s="11">
        <v>1</v>
      </c>
      <c r="F15" s="40"/>
      <c r="G15" s="42"/>
      <c r="H15" s="39" t="s">
        <v>50</v>
      </c>
      <c r="I15" s="46"/>
    </row>
    <row r="16" spans="1:9" s="3" customFormat="1" ht="15.65" customHeight="1" x14ac:dyDescent="0.35">
      <c r="A16" s="38"/>
      <c r="B16" s="18"/>
      <c r="C16" s="21"/>
      <c r="D16" s="36"/>
      <c r="E16" s="18"/>
      <c r="F16" s="40"/>
      <c r="G16" s="18"/>
      <c r="H16" s="39"/>
      <c r="I16" s="46"/>
    </row>
    <row r="17" spans="1:9" s="16" customFormat="1" ht="15.65" customHeight="1" x14ac:dyDescent="0.35">
      <c r="A17" s="38">
        <f>'MC Data'!A17</f>
        <v>5931015</v>
      </c>
      <c r="B17" s="11" t="s">
        <v>10</v>
      </c>
      <c r="C17" s="12" t="s">
        <v>27</v>
      </c>
      <c r="D17" s="39">
        <v>0</v>
      </c>
      <c r="E17" s="11">
        <v>1</v>
      </c>
      <c r="F17" s="40">
        <f>F14</f>
        <v>1.1399999999999999</v>
      </c>
      <c r="G17" s="54">
        <v>1.05</v>
      </c>
      <c r="H17" s="39" t="s">
        <v>50</v>
      </c>
      <c r="I17" s="46" t="s">
        <v>49</v>
      </c>
    </row>
    <row r="18" spans="1:9" s="16" customFormat="1" ht="15.65" customHeight="1" x14ac:dyDescent="0.35">
      <c r="A18" s="41">
        <f>'MC Data'!A18</f>
        <v>42613</v>
      </c>
      <c r="B18" s="11"/>
      <c r="C18" s="12" t="s">
        <v>27</v>
      </c>
      <c r="D18" s="39">
        <v>0</v>
      </c>
      <c r="E18" s="11">
        <v>1</v>
      </c>
      <c r="F18" s="40"/>
      <c r="G18" s="42"/>
      <c r="H18" s="39" t="s">
        <v>50</v>
      </c>
      <c r="I18" s="46"/>
    </row>
    <row r="19" spans="1:9" s="3" customFormat="1" ht="15.65" customHeight="1" x14ac:dyDescent="0.35">
      <c r="A19" s="38"/>
      <c r="B19" s="18"/>
      <c r="C19" s="21"/>
      <c r="D19" s="36"/>
      <c r="E19" s="18"/>
      <c r="F19" s="40"/>
      <c r="G19" s="18"/>
      <c r="H19" s="39"/>
      <c r="I19" s="46"/>
    </row>
    <row r="20" spans="1:9" s="16" customFormat="1" ht="15.65" customHeight="1" x14ac:dyDescent="0.35">
      <c r="A20" s="38">
        <f>'MC Data'!A22</f>
        <v>5931231</v>
      </c>
      <c r="B20" s="11" t="s">
        <v>10</v>
      </c>
      <c r="C20" s="12" t="s">
        <v>27</v>
      </c>
      <c r="D20" s="39">
        <v>7.0000000000000007E-2</v>
      </c>
      <c r="E20" s="11">
        <v>1</v>
      </c>
      <c r="F20" s="40">
        <f>F17</f>
        <v>1.1399999999999999</v>
      </c>
      <c r="G20" s="54">
        <v>1.1499999999999999</v>
      </c>
      <c r="H20" s="39" t="s">
        <v>50</v>
      </c>
      <c r="I20" s="46" t="s">
        <v>49</v>
      </c>
    </row>
    <row r="21" spans="1:9" s="16" customFormat="1" ht="15.65" customHeight="1" x14ac:dyDescent="0.35">
      <c r="A21" s="41">
        <f>'MC Data'!A23</f>
        <v>42613</v>
      </c>
      <c r="B21" s="11"/>
      <c r="C21" s="12" t="s">
        <v>27</v>
      </c>
      <c r="D21" s="39">
        <v>0.06</v>
      </c>
      <c r="E21" s="11">
        <v>1</v>
      </c>
      <c r="F21" s="40"/>
      <c r="G21" s="42"/>
      <c r="H21" s="39" t="s">
        <v>50</v>
      </c>
      <c r="I21" s="46"/>
    </row>
    <row r="22" spans="1:9" s="3" customFormat="1" ht="15.65" customHeight="1" x14ac:dyDescent="0.35">
      <c r="A22" s="38"/>
      <c r="B22" s="18"/>
      <c r="C22" s="21"/>
      <c r="D22" s="36"/>
      <c r="E22" s="18"/>
      <c r="F22" s="40"/>
      <c r="G22" s="18"/>
      <c r="H22" s="39"/>
      <c r="I22" s="46"/>
    </row>
    <row r="23" spans="1:9" s="16" customFormat="1" ht="15.65" customHeight="1" x14ac:dyDescent="0.35">
      <c r="A23" s="38">
        <f>'MC Data'!A25</f>
        <v>5931234</v>
      </c>
      <c r="B23" s="11" t="s">
        <v>10</v>
      </c>
      <c r="C23" s="12" t="s">
        <v>27</v>
      </c>
      <c r="D23" s="39">
        <v>0</v>
      </c>
      <c r="E23" s="11">
        <v>1</v>
      </c>
      <c r="F23" s="40">
        <f>F20</f>
        <v>1.1399999999999999</v>
      </c>
      <c r="G23" s="52" t="s">
        <v>44</v>
      </c>
      <c r="H23" s="39" t="s">
        <v>50</v>
      </c>
      <c r="I23" s="46" t="s">
        <v>49</v>
      </c>
    </row>
    <row r="24" spans="1:9" s="16" customFormat="1" ht="15.65" customHeight="1" x14ac:dyDescent="0.35">
      <c r="A24" s="41">
        <f>'MC Data'!A26</f>
        <v>42613</v>
      </c>
      <c r="B24" s="11"/>
      <c r="C24" s="12" t="s">
        <v>27</v>
      </c>
      <c r="D24" s="39">
        <v>0.03</v>
      </c>
      <c r="E24" s="11">
        <v>1</v>
      </c>
      <c r="F24" s="40"/>
      <c r="G24" s="42"/>
      <c r="H24" s="39" t="s">
        <v>50</v>
      </c>
      <c r="I24" s="46"/>
    </row>
    <row r="25" spans="1:9" s="3" customFormat="1" ht="15.65" customHeight="1" x14ac:dyDescent="0.35">
      <c r="A25" s="38"/>
      <c r="B25" s="18"/>
      <c r="C25" s="21"/>
      <c r="D25" s="36"/>
      <c r="E25" s="18"/>
      <c r="F25" s="40"/>
      <c r="G25" s="18"/>
      <c r="H25" s="39"/>
      <c r="I25" s="46"/>
    </row>
    <row r="26" spans="1:9" s="16" customFormat="1" ht="15.65" customHeight="1" x14ac:dyDescent="0.35">
      <c r="A26" s="38" t="str">
        <f>'MC Data'!B28</f>
        <v>Scofield Reservoir Upper End (West side)</v>
      </c>
      <c r="B26" s="11" t="s">
        <v>10</v>
      </c>
      <c r="C26" s="12" t="s">
        <v>27</v>
      </c>
      <c r="D26" s="39">
        <v>0</v>
      </c>
      <c r="E26" s="11">
        <v>1</v>
      </c>
      <c r="F26" s="40">
        <f>F23</f>
        <v>1.1399999999999999</v>
      </c>
      <c r="G26" s="52" t="s">
        <v>44</v>
      </c>
      <c r="H26" s="39" t="s">
        <v>50</v>
      </c>
      <c r="I26" s="46" t="s">
        <v>49</v>
      </c>
    </row>
    <row r="27" spans="1:9" s="16" customFormat="1" ht="15.65" customHeight="1" x14ac:dyDescent="0.35">
      <c r="A27" s="41">
        <f>'MC Data'!A29</f>
        <v>42613</v>
      </c>
      <c r="B27" s="11"/>
      <c r="C27" s="12" t="s">
        <v>27</v>
      </c>
      <c r="D27" s="39">
        <v>0.02</v>
      </c>
      <c r="E27" s="11">
        <v>1</v>
      </c>
      <c r="F27" s="40"/>
      <c r="G27" s="42"/>
      <c r="H27" s="39" t="s">
        <v>50</v>
      </c>
      <c r="I27" s="46"/>
    </row>
    <row r="28" spans="1:9" s="3" customFormat="1" ht="15.65" customHeight="1" x14ac:dyDescent="0.35">
      <c r="A28" s="38"/>
      <c r="B28" s="18"/>
      <c r="C28" s="21"/>
      <c r="D28" s="36"/>
      <c r="E28" s="18"/>
      <c r="F28" s="40"/>
      <c r="G28" s="18"/>
      <c r="H28" s="18"/>
      <c r="I28" s="46"/>
    </row>
    <row r="29" spans="1:9" s="16" customFormat="1" ht="15.65" customHeight="1" x14ac:dyDescent="0.35">
      <c r="A29" s="38">
        <f>'MC Data'!A31</f>
        <v>4932555</v>
      </c>
      <c r="B29" s="11" t="s">
        <v>10</v>
      </c>
      <c r="C29" s="12" t="s">
        <v>27</v>
      </c>
      <c r="D29" s="39">
        <v>0</v>
      </c>
      <c r="E29" s="11">
        <v>1</v>
      </c>
      <c r="F29" s="40">
        <f>F26</f>
        <v>1.1399999999999999</v>
      </c>
      <c r="G29" s="52" t="s">
        <v>44</v>
      </c>
      <c r="H29" s="39" t="s">
        <v>50</v>
      </c>
      <c r="I29" s="46" t="s">
        <v>49</v>
      </c>
    </row>
    <row r="30" spans="1:9" s="16" customFormat="1" ht="15.65" customHeight="1" x14ac:dyDescent="0.35">
      <c r="A30" s="41">
        <f>'MC Data'!A32</f>
        <v>42613</v>
      </c>
      <c r="B30" s="11"/>
      <c r="C30" s="12" t="s">
        <v>27</v>
      </c>
      <c r="D30" s="39">
        <v>0.02</v>
      </c>
      <c r="E30" s="11">
        <v>1</v>
      </c>
      <c r="F30" s="40"/>
      <c r="G30" s="42"/>
      <c r="H30" s="39" t="s">
        <v>50</v>
      </c>
      <c r="I30" s="46"/>
    </row>
    <row r="31" spans="1:9" s="3" customFormat="1" ht="15.65" customHeight="1" x14ac:dyDescent="0.35">
      <c r="A31" s="38"/>
      <c r="B31" s="18"/>
      <c r="C31" s="21"/>
      <c r="D31" s="36"/>
      <c r="E31" s="18"/>
      <c r="F31" s="40"/>
      <c r="G31" s="18"/>
      <c r="H31" s="39"/>
      <c r="I31" s="46"/>
    </row>
    <row r="32" spans="1:9" s="16" customFormat="1" ht="15.65" customHeight="1" x14ac:dyDescent="0.35">
      <c r="A32" s="38">
        <f>'MC Data'!A34</f>
        <v>4917716</v>
      </c>
      <c r="B32" s="11" t="s">
        <v>10</v>
      </c>
      <c r="C32" s="12" t="s">
        <v>27</v>
      </c>
      <c r="D32" s="39">
        <v>0</v>
      </c>
      <c r="E32" s="11">
        <v>1</v>
      </c>
      <c r="F32" s="40">
        <f>F29</f>
        <v>1.1399999999999999</v>
      </c>
      <c r="G32" s="52" t="s">
        <v>44</v>
      </c>
      <c r="H32" s="39" t="s">
        <v>50</v>
      </c>
      <c r="I32" s="46" t="s">
        <v>49</v>
      </c>
    </row>
    <row r="33" spans="1:9" s="16" customFormat="1" ht="15.65" customHeight="1" x14ac:dyDescent="0.35">
      <c r="A33" s="41">
        <f>'MC Data'!A35</f>
        <v>42613</v>
      </c>
      <c r="B33" s="11"/>
      <c r="C33" s="12" t="s">
        <v>27</v>
      </c>
      <c r="D33" s="39">
        <v>0.05</v>
      </c>
      <c r="E33" s="11">
        <v>1</v>
      </c>
      <c r="F33" s="40"/>
      <c r="G33" s="42"/>
      <c r="H33" s="39" t="s">
        <v>50</v>
      </c>
      <c r="I33" s="37"/>
    </row>
    <row r="34" spans="1:9" s="3" customFormat="1" ht="15.65" customHeight="1" x14ac:dyDescent="0.35">
      <c r="A34" s="38"/>
      <c r="B34" s="18"/>
      <c r="C34" s="21"/>
      <c r="D34" s="36"/>
      <c r="E34" s="18"/>
      <c r="F34" s="40"/>
      <c r="G34" s="18"/>
      <c r="H34" s="18"/>
      <c r="I34" s="37"/>
    </row>
    <row r="35" spans="1:9" s="16" customFormat="1" ht="15.65" customHeight="1" x14ac:dyDescent="0.35">
      <c r="A35" s="44" t="s">
        <v>30</v>
      </c>
      <c r="B35" s="7"/>
      <c r="C35" s="8"/>
      <c r="D35" s="4"/>
      <c r="E35" s="7"/>
      <c r="F35" s="11"/>
      <c r="G35" s="11"/>
      <c r="H35" s="4"/>
      <c r="I35" s="48"/>
    </row>
    <row r="36" spans="1:9" s="16" customFormat="1" ht="15.65" customHeight="1" x14ac:dyDescent="0.35">
      <c r="A36" s="44" t="s">
        <v>42</v>
      </c>
      <c r="B36" s="11"/>
      <c r="C36" s="12"/>
      <c r="D36" s="4"/>
      <c r="E36" s="4"/>
      <c r="F36" s="4"/>
      <c r="G36" s="4"/>
      <c r="H36" s="4"/>
      <c r="I36" s="48"/>
    </row>
    <row r="37" spans="1:9" s="3" customFormat="1" ht="15.65" customHeight="1" x14ac:dyDescent="0.35">
      <c r="A37" s="43" t="s">
        <v>31</v>
      </c>
      <c r="B37" s="4"/>
      <c r="C37" s="6"/>
      <c r="D37" s="4"/>
      <c r="E37" s="4"/>
      <c r="F37" s="4"/>
      <c r="G37" s="4"/>
      <c r="H37" s="4"/>
      <c r="I37" s="48"/>
    </row>
    <row r="38" spans="1:9" s="16" customFormat="1" ht="15.65" customHeight="1" x14ac:dyDescent="0.35">
      <c r="A38" s="43" t="s">
        <v>32</v>
      </c>
      <c r="B38" s="4"/>
      <c r="C38" s="6"/>
      <c r="D38" s="4"/>
      <c r="E38" s="4"/>
      <c r="F38" s="4"/>
      <c r="G38" s="4"/>
      <c r="H38" s="4"/>
      <c r="I38" s="48"/>
    </row>
    <row r="39" spans="1:9" s="16" customFormat="1" ht="15.65" customHeight="1" thickBot="1" x14ac:dyDescent="0.4">
      <c r="A39" s="45"/>
      <c r="B39" s="9"/>
      <c r="C39" s="10"/>
      <c r="D39" s="9"/>
      <c r="E39" s="9"/>
      <c r="F39" s="9"/>
      <c r="G39" s="9"/>
      <c r="H39" s="9"/>
      <c r="I39" s="49"/>
    </row>
    <row r="40" spans="1:9" s="3" customFormat="1" ht="15.65" customHeight="1" x14ac:dyDescent="0.35">
      <c r="A40" s="4"/>
      <c r="B40" s="4"/>
      <c r="C40" s="6"/>
      <c r="D40" s="4"/>
      <c r="E40" s="4"/>
      <c r="F40" s="4"/>
      <c r="G40" s="4"/>
      <c r="H40" s="4"/>
      <c r="I40" s="50"/>
    </row>
    <row r="41" spans="1:9" x14ac:dyDescent="0.35">
      <c r="B41" s="4"/>
      <c r="C41" s="6"/>
      <c r="D41" s="4"/>
      <c r="E41" s="4"/>
      <c r="F41" s="4"/>
      <c r="G41" s="4"/>
      <c r="H41" s="4"/>
      <c r="I41" s="50"/>
    </row>
    <row r="42" spans="1:9" x14ac:dyDescent="0.35">
      <c r="A42" s="1" t="s">
        <v>37</v>
      </c>
      <c r="F42" s="1" t="s">
        <v>17</v>
      </c>
      <c r="G42" s="15" t="str">
        <f>'MC Data'!H46</f>
        <v>Utah DEP - Division of Water Quality</v>
      </c>
    </row>
    <row r="43" spans="1:9" x14ac:dyDescent="0.35">
      <c r="B43" s="1" t="s">
        <v>38</v>
      </c>
      <c r="C43" s="6"/>
      <c r="G43" s="15" t="str">
        <f>'MC Data'!H47</f>
        <v>Benjamin Holcomb</v>
      </c>
    </row>
    <row r="44" spans="1:9" x14ac:dyDescent="0.35">
      <c r="A44" s="1" t="s">
        <v>39</v>
      </c>
      <c r="B44" s="2">
        <f>'MC Data'!B48</f>
        <v>42621</v>
      </c>
      <c r="G44" s="15" t="str">
        <f>'MC Data'!H48</f>
        <v>195 North 1950 W</v>
      </c>
    </row>
    <row r="45" spans="1:9" x14ac:dyDescent="0.35">
      <c r="B45" s="2"/>
      <c r="G45" s="15" t="str">
        <f>'MC Data'!H49</f>
        <v>SLC, Utah 84116</v>
      </c>
    </row>
    <row r="46" spans="1:9" x14ac:dyDescent="0.35">
      <c r="G46" s="15" t="str">
        <f>'MC Data'!H50</f>
        <v>(801) 541-3069</v>
      </c>
    </row>
    <row r="47" spans="1:9" x14ac:dyDescent="0.35">
      <c r="G47" s="15" t="str">
        <f>'MC Data'!H51</f>
        <v>bholcomb@utah.gov</v>
      </c>
    </row>
    <row r="48" spans="1:9" x14ac:dyDescent="0.35">
      <c r="G48" s="53"/>
      <c r="H48" s="5"/>
    </row>
    <row r="49" spans="1:8" x14ac:dyDescent="0.35">
      <c r="B49" s="2"/>
      <c r="H49" s="5"/>
    </row>
    <row r="50" spans="1:8" s="47" customFormat="1" x14ac:dyDescent="0.35">
      <c r="A50" s="1"/>
      <c r="B50" s="1"/>
      <c r="C50" s="14"/>
      <c r="D50" s="1"/>
      <c r="E50" s="1"/>
      <c r="F50" s="1"/>
      <c r="G50" s="1"/>
      <c r="H50" s="1"/>
    </row>
    <row r="51" spans="1:8" s="47" customFormat="1" x14ac:dyDescent="0.35">
      <c r="A51" s="1"/>
      <c r="B51" s="1"/>
      <c r="C51" s="14"/>
      <c r="D51" s="1"/>
      <c r="E51" s="1"/>
      <c r="F51" s="1"/>
      <c r="G51" s="1"/>
      <c r="H51" s="1"/>
    </row>
    <row r="52" spans="1:8" s="47" customFormat="1" x14ac:dyDescent="0.35">
      <c r="A52" s="1"/>
      <c r="B52" s="1"/>
      <c r="C52" s="14"/>
      <c r="D52" s="1"/>
      <c r="E52" s="1"/>
      <c r="F52" s="1"/>
      <c r="G52" s="1"/>
      <c r="H52" s="1"/>
    </row>
    <row r="53" spans="1:8" s="47" customFormat="1" x14ac:dyDescent="0.35">
      <c r="A53" s="1"/>
      <c r="B53" s="1"/>
      <c r="C53" s="14"/>
      <c r="D53" s="1"/>
      <c r="E53" s="1"/>
      <c r="F53" s="1"/>
      <c r="G53" s="1"/>
      <c r="H53" s="1"/>
    </row>
    <row r="54" spans="1:8" s="47" customFormat="1" x14ac:dyDescent="0.35">
      <c r="A54" s="1"/>
      <c r="B54" s="1"/>
      <c r="C54" s="14"/>
      <c r="D54" s="1"/>
      <c r="E54" s="1"/>
      <c r="F54" s="1"/>
      <c r="G54" s="1"/>
      <c r="H54" s="1"/>
    </row>
    <row r="55" spans="1:8" s="47" customFormat="1" x14ac:dyDescent="0.35">
      <c r="A55" s="1"/>
      <c r="B55" s="1"/>
      <c r="C55" s="14"/>
      <c r="D55" s="1"/>
      <c r="E55" s="1"/>
      <c r="F55" s="1"/>
      <c r="G55" s="1"/>
      <c r="H55" s="1"/>
    </row>
  </sheetData>
  <mergeCells count="2">
    <mergeCell ref="A2:I2"/>
    <mergeCell ref="A4:I4"/>
  </mergeCells>
  <printOptions horizontalCentered="1" verticalCentered="1"/>
  <pageMargins left="0.5" right="0.5" top="2.145" bottom="1" header="0.75" footer="0.75"/>
  <pageSetup scale="59" orientation="landscape" r:id="rId1"/>
  <headerFooter scaleWithDoc="0"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70" zoomScaleNormal="70" workbookViewId="0">
      <selection activeCell="A50" sqref="A50"/>
    </sheetView>
  </sheetViews>
  <sheetFormatPr defaultRowHeight="15.5" x14ac:dyDescent="0.35"/>
  <cols>
    <col min="1" max="1" width="35.6328125" style="1" customWidth="1"/>
    <col min="2" max="2" width="18.54296875" style="1" customWidth="1"/>
    <col min="3" max="3" width="16.453125" style="14" customWidth="1"/>
    <col min="4" max="4" width="18.90625" style="1" customWidth="1"/>
    <col min="5" max="5" width="17.90625" style="1" customWidth="1"/>
    <col min="6" max="6" width="18.453125" style="1" customWidth="1"/>
    <col min="7" max="7" width="18.6328125" style="1" customWidth="1"/>
    <col min="8" max="8" width="24.54296875" style="1" bestFit="1" customWidth="1"/>
    <col min="9" max="9" width="20.6328125" style="47" customWidth="1"/>
    <col min="10" max="10" width="18.6328125" customWidth="1"/>
  </cols>
  <sheetData>
    <row r="1" spans="1:9" ht="16" thickBot="1" x14ac:dyDescent="0.4"/>
    <row r="2" spans="1:9" ht="18.5" thickBot="1" x14ac:dyDescent="0.45">
      <c r="A2" s="65" t="str">
        <f>'CYN Data'!A2:I2</f>
        <v>Utah DEP - Division of Water Quality</v>
      </c>
      <c r="B2" s="66"/>
      <c r="C2" s="66"/>
      <c r="D2" s="66"/>
      <c r="E2" s="66"/>
      <c r="F2" s="66"/>
      <c r="G2" s="66"/>
      <c r="H2" s="66"/>
      <c r="I2" s="67"/>
    </row>
    <row r="3" spans="1:9" ht="16" thickTop="1" x14ac:dyDescent="0.35">
      <c r="A3" s="17"/>
      <c r="B3" s="11"/>
      <c r="C3" s="12"/>
      <c r="D3" s="11"/>
      <c r="E3" s="11"/>
      <c r="F3" s="11"/>
      <c r="G3" s="11"/>
      <c r="H3" s="11"/>
      <c r="I3" s="46"/>
    </row>
    <row r="4" spans="1:9" x14ac:dyDescent="0.35">
      <c r="A4" s="68" t="s">
        <v>40</v>
      </c>
      <c r="B4" s="69"/>
      <c r="C4" s="69"/>
      <c r="D4" s="69"/>
      <c r="E4" s="69"/>
      <c r="F4" s="69"/>
      <c r="G4" s="69"/>
      <c r="H4" s="69"/>
      <c r="I4" s="70"/>
    </row>
    <row r="5" spans="1:9" x14ac:dyDescent="0.35">
      <c r="A5" s="17"/>
      <c r="B5" s="11"/>
      <c r="C5" s="12"/>
      <c r="D5" s="11"/>
      <c r="E5" s="11"/>
      <c r="F5" s="11"/>
      <c r="G5" s="11"/>
      <c r="H5" s="11"/>
      <c r="I5" s="46"/>
    </row>
    <row r="6" spans="1:9" x14ac:dyDescent="0.35">
      <c r="A6" s="19" t="s">
        <v>12</v>
      </c>
      <c r="B6" s="20">
        <v>42619</v>
      </c>
      <c r="C6" s="51"/>
      <c r="D6" s="4"/>
      <c r="E6" s="4"/>
      <c r="F6" s="4"/>
      <c r="G6" s="4"/>
      <c r="H6" s="4"/>
      <c r="I6" s="48"/>
    </row>
    <row r="7" spans="1:9" x14ac:dyDescent="0.35">
      <c r="A7" s="22" t="s">
        <v>13</v>
      </c>
      <c r="B7" s="23" t="s">
        <v>14</v>
      </c>
      <c r="C7" s="6"/>
      <c r="D7" s="4"/>
      <c r="E7" s="4"/>
      <c r="F7" s="4"/>
      <c r="G7" s="4"/>
      <c r="H7" s="4"/>
      <c r="I7" s="48"/>
    </row>
    <row r="8" spans="1:9" x14ac:dyDescent="0.35">
      <c r="A8" s="22" t="s">
        <v>15</v>
      </c>
      <c r="B8" s="24" t="s">
        <v>33</v>
      </c>
      <c r="C8" s="6"/>
      <c r="D8" s="4"/>
      <c r="E8" s="4"/>
      <c r="F8" s="25"/>
      <c r="G8" s="25"/>
      <c r="H8" s="4"/>
      <c r="I8" s="48"/>
    </row>
    <row r="9" spans="1:9" x14ac:dyDescent="0.35">
      <c r="A9" s="22" t="s">
        <v>16</v>
      </c>
      <c r="B9" s="24" t="str">
        <f>'MC Data'!C9</f>
        <v>Kamil Cieslik</v>
      </c>
      <c r="C9" s="6"/>
      <c r="D9" s="4"/>
      <c r="E9" s="4"/>
      <c r="F9" s="25"/>
      <c r="G9" s="25"/>
      <c r="H9" s="4"/>
      <c r="I9" s="48"/>
    </row>
    <row r="10" spans="1:9" x14ac:dyDescent="0.35">
      <c r="A10" s="22"/>
      <c r="B10" s="24"/>
      <c r="C10" s="6"/>
      <c r="D10" s="4"/>
      <c r="E10" s="4"/>
      <c r="F10" s="25"/>
      <c r="G10" s="25"/>
      <c r="H10" s="4"/>
      <c r="I10" s="48"/>
    </row>
    <row r="11" spans="1:9" s="3" customFormat="1" x14ac:dyDescent="0.35">
      <c r="A11" s="26" t="s">
        <v>18</v>
      </c>
      <c r="B11" s="27" t="s">
        <v>1</v>
      </c>
      <c r="C11" s="28" t="s">
        <v>3</v>
      </c>
      <c r="D11" s="29" t="s">
        <v>2</v>
      </c>
      <c r="E11" s="27" t="s">
        <v>11</v>
      </c>
      <c r="F11" s="27" t="s">
        <v>21</v>
      </c>
      <c r="G11" s="27" t="s">
        <v>26</v>
      </c>
      <c r="H11" s="27" t="s">
        <v>9</v>
      </c>
      <c r="I11" s="30" t="s">
        <v>5</v>
      </c>
    </row>
    <row r="12" spans="1:9" s="3" customFormat="1" ht="16" thickBot="1" x14ac:dyDescent="0.4">
      <c r="A12" s="31" t="s">
        <v>19</v>
      </c>
      <c r="B12" s="32" t="s">
        <v>0</v>
      </c>
      <c r="C12" s="33" t="s">
        <v>4</v>
      </c>
      <c r="D12" s="34" t="s">
        <v>6</v>
      </c>
      <c r="E12" s="32" t="s">
        <v>0</v>
      </c>
      <c r="F12" s="32" t="s">
        <v>41</v>
      </c>
      <c r="G12" s="32" t="s">
        <v>41</v>
      </c>
      <c r="H12" s="32" t="s">
        <v>7</v>
      </c>
      <c r="I12" s="35" t="s">
        <v>8</v>
      </c>
    </row>
    <row r="13" spans="1:9" s="3" customFormat="1" ht="16" thickTop="1" x14ac:dyDescent="0.35">
      <c r="A13" s="17"/>
      <c r="B13" s="18"/>
      <c r="C13" s="21"/>
      <c r="D13" s="36"/>
      <c r="E13" s="18"/>
      <c r="F13" s="18"/>
      <c r="G13" s="18"/>
      <c r="H13" s="18"/>
      <c r="I13" s="37"/>
    </row>
    <row r="14" spans="1:9" s="16" customFormat="1" x14ac:dyDescent="0.35">
      <c r="A14" s="38">
        <f>'CYN Data'!A14</f>
        <v>5940970</v>
      </c>
      <c r="B14" s="11" t="s">
        <v>10</v>
      </c>
      <c r="C14" s="12" t="s">
        <v>27</v>
      </c>
      <c r="D14" s="39">
        <v>0</v>
      </c>
      <c r="E14" s="11">
        <v>1</v>
      </c>
      <c r="F14" s="40">
        <v>1.05</v>
      </c>
      <c r="G14" s="52" t="s">
        <v>44</v>
      </c>
      <c r="H14" s="39" t="s">
        <v>51</v>
      </c>
      <c r="I14" s="46" t="s">
        <v>49</v>
      </c>
    </row>
    <row r="15" spans="1:9" s="16" customFormat="1" x14ac:dyDescent="0.35">
      <c r="A15" s="41">
        <f>'CYN Data'!A15</f>
        <v>42613</v>
      </c>
      <c r="B15" s="11"/>
      <c r="C15" s="12" t="s">
        <v>27</v>
      </c>
      <c r="D15" s="39">
        <v>0</v>
      </c>
      <c r="E15" s="11">
        <v>1</v>
      </c>
      <c r="F15" s="40"/>
      <c r="G15" s="42"/>
      <c r="H15" s="39" t="s">
        <v>51</v>
      </c>
      <c r="I15" s="46"/>
    </row>
    <row r="16" spans="1:9" s="3" customFormat="1" x14ac:dyDescent="0.35">
      <c r="A16" s="38"/>
      <c r="B16" s="18"/>
      <c r="C16" s="21"/>
      <c r="D16" s="36"/>
      <c r="E16" s="18"/>
      <c r="F16" s="40"/>
      <c r="G16" s="18"/>
      <c r="H16" s="18"/>
      <c r="I16" s="46"/>
    </row>
    <row r="17" spans="1:9" s="16" customFormat="1" x14ac:dyDescent="0.35">
      <c r="A17" s="38">
        <f>'CYN Data'!A17</f>
        <v>5931015</v>
      </c>
      <c r="B17" s="11" t="s">
        <v>10</v>
      </c>
      <c r="C17" s="12" t="s">
        <v>27</v>
      </c>
      <c r="D17" s="39">
        <v>0</v>
      </c>
      <c r="E17" s="11">
        <v>1</v>
      </c>
      <c r="F17" s="40">
        <f>F14</f>
        <v>1.05</v>
      </c>
      <c r="G17" s="52" t="s">
        <v>44</v>
      </c>
      <c r="H17" s="39" t="s">
        <v>51</v>
      </c>
      <c r="I17" s="46" t="s">
        <v>49</v>
      </c>
    </row>
    <row r="18" spans="1:9" s="16" customFormat="1" x14ac:dyDescent="0.35">
      <c r="A18" s="41">
        <f>'CYN Data'!A18</f>
        <v>42613</v>
      </c>
      <c r="B18" s="11"/>
      <c r="C18" s="12" t="s">
        <v>27</v>
      </c>
      <c r="D18" s="39">
        <v>0</v>
      </c>
      <c r="E18" s="11">
        <v>1</v>
      </c>
      <c r="F18" s="40"/>
      <c r="G18" s="42"/>
      <c r="H18" s="39" t="s">
        <v>51</v>
      </c>
      <c r="I18" s="46"/>
    </row>
    <row r="19" spans="1:9" s="3" customFormat="1" x14ac:dyDescent="0.35">
      <c r="A19" s="38"/>
      <c r="B19" s="18"/>
      <c r="C19" s="21"/>
      <c r="D19" s="36"/>
      <c r="E19" s="18"/>
      <c r="F19" s="40"/>
      <c r="G19" s="18"/>
      <c r="H19" s="18"/>
      <c r="I19" s="46"/>
    </row>
    <row r="20" spans="1:9" s="16" customFormat="1" ht="15.65" customHeight="1" x14ac:dyDescent="0.35">
      <c r="A20" s="38">
        <f>'CYN Data'!A20</f>
        <v>5931231</v>
      </c>
      <c r="B20" s="11" t="s">
        <v>10</v>
      </c>
      <c r="C20" s="12" t="s">
        <v>27</v>
      </c>
      <c r="D20" s="39">
        <v>0.03</v>
      </c>
      <c r="E20" s="11">
        <v>1</v>
      </c>
      <c r="F20" s="40">
        <f>F17</f>
        <v>1.05</v>
      </c>
      <c r="G20" s="52" t="s">
        <v>44</v>
      </c>
      <c r="H20" s="39" t="s">
        <v>51</v>
      </c>
      <c r="I20" s="46" t="s">
        <v>49</v>
      </c>
    </row>
    <row r="21" spans="1:9" s="16" customFormat="1" ht="15.65" customHeight="1" x14ac:dyDescent="0.35">
      <c r="A21" s="41">
        <f>'CYN Data'!A21</f>
        <v>42613</v>
      </c>
      <c r="B21" s="11"/>
      <c r="C21" s="12" t="s">
        <v>27</v>
      </c>
      <c r="D21" s="39">
        <v>0.03</v>
      </c>
      <c r="E21" s="11">
        <v>1</v>
      </c>
      <c r="F21" s="40"/>
      <c r="G21" s="42"/>
      <c r="H21" s="39" t="s">
        <v>51</v>
      </c>
      <c r="I21" s="46"/>
    </row>
    <row r="22" spans="1:9" s="3" customFormat="1" ht="15.65" customHeight="1" x14ac:dyDescent="0.35">
      <c r="A22" s="38"/>
      <c r="B22" s="18"/>
      <c r="C22" s="21"/>
      <c r="D22" s="36"/>
      <c r="E22" s="18"/>
      <c r="F22" s="40"/>
      <c r="G22" s="18"/>
      <c r="H22" s="18"/>
      <c r="I22" s="46"/>
    </row>
    <row r="23" spans="1:9" s="16" customFormat="1" x14ac:dyDescent="0.35">
      <c r="A23" s="38">
        <f>'CYN Data'!A23</f>
        <v>5931234</v>
      </c>
      <c r="B23" s="11" t="s">
        <v>10</v>
      </c>
      <c r="C23" s="12" t="s">
        <v>27</v>
      </c>
      <c r="D23" s="39">
        <v>0</v>
      </c>
      <c r="E23" s="11">
        <v>1</v>
      </c>
      <c r="F23" s="40">
        <f>F20</f>
        <v>1.05</v>
      </c>
      <c r="G23" s="52" t="s">
        <v>44</v>
      </c>
      <c r="H23" s="39" t="s">
        <v>51</v>
      </c>
      <c r="I23" s="46" t="s">
        <v>49</v>
      </c>
    </row>
    <row r="24" spans="1:9" s="16" customFormat="1" x14ac:dyDescent="0.35">
      <c r="A24" s="41">
        <f>'CYN Data'!A24</f>
        <v>42613</v>
      </c>
      <c r="B24" s="11"/>
      <c r="C24" s="12" t="s">
        <v>27</v>
      </c>
      <c r="D24" s="39">
        <v>0</v>
      </c>
      <c r="E24" s="11">
        <v>1</v>
      </c>
      <c r="F24" s="40"/>
      <c r="G24" s="42"/>
      <c r="H24" s="39" t="s">
        <v>51</v>
      </c>
      <c r="I24" s="46"/>
    </row>
    <row r="25" spans="1:9" s="3" customFormat="1" x14ac:dyDescent="0.35">
      <c r="A25" s="38"/>
      <c r="B25" s="18"/>
      <c r="C25" s="21"/>
      <c r="D25" s="36"/>
      <c r="E25" s="18"/>
      <c r="F25" s="40"/>
      <c r="G25" s="18"/>
      <c r="H25" s="18"/>
      <c r="I25" s="46"/>
    </row>
    <row r="26" spans="1:9" s="16" customFormat="1" ht="15.65" customHeight="1" x14ac:dyDescent="0.35">
      <c r="A26" s="38" t="str">
        <f>'CYN Data'!A26</f>
        <v>Scofield Reservoir Upper End (West side)</v>
      </c>
      <c r="B26" s="11" t="s">
        <v>10</v>
      </c>
      <c r="C26" s="12" t="s">
        <v>27</v>
      </c>
      <c r="D26" s="39">
        <v>0</v>
      </c>
      <c r="E26" s="11">
        <v>1</v>
      </c>
      <c r="F26" s="40">
        <f>F23</f>
        <v>1.05</v>
      </c>
      <c r="G26" s="54">
        <v>0.95</v>
      </c>
      <c r="H26" s="39" t="s">
        <v>51</v>
      </c>
      <c r="I26" s="46" t="s">
        <v>49</v>
      </c>
    </row>
    <row r="27" spans="1:9" s="16" customFormat="1" ht="15.65" customHeight="1" x14ac:dyDescent="0.35">
      <c r="A27" s="41">
        <f>'CYN Data'!A27</f>
        <v>42613</v>
      </c>
      <c r="B27" s="11"/>
      <c r="C27" s="12" t="s">
        <v>27</v>
      </c>
      <c r="D27" s="39">
        <v>0</v>
      </c>
      <c r="E27" s="11">
        <v>1</v>
      </c>
      <c r="F27" s="40"/>
      <c r="G27" s="42"/>
      <c r="H27" s="39" t="s">
        <v>51</v>
      </c>
      <c r="I27" s="46"/>
    </row>
    <row r="28" spans="1:9" s="3" customFormat="1" ht="15.65" customHeight="1" x14ac:dyDescent="0.35">
      <c r="A28" s="38"/>
      <c r="B28" s="18"/>
      <c r="C28" s="21"/>
      <c r="D28" s="36"/>
      <c r="E28" s="18"/>
      <c r="F28" s="40"/>
      <c r="G28" s="18"/>
      <c r="H28" s="18"/>
      <c r="I28" s="46"/>
    </row>
    <row r="29" spans="1:9" s="16" customFormat="1" x14ac:dyDescent="0.35">
      <c r="A29" s="38">
        <f>'CYN Data'!A29</f>
        <v>4932555</v>
      </c>
      <c r="B29" s="11" t="s">
        <v>10</v>
      </c>
      <c r="C29" s="12" t="s">
        <v>27</v>
      </c>
      <c r="D29" s="39">
        <v>0</v>
      </c>
      <c r="E29" s="11">
        <v>1</v>
      </c>
      <c r="F29" s="40">
        <f>F26</f>
        <v>1.05</v>
      </c>
      <c r="G29" s="54">
        <v>0.9</v>
      </c>
      <c r="H29" s="39" t="s">
        <v>51</v>
      </c>
      <c r="I29" s="46" t="s">
        <v>49</v>
      </c>
    </row>
    <row r="30" spans="1:9" s="16" customFormat="1" x14ac:dyDescent="0.35">
      <c r="A30" s="41">
        <f>'CYN Data'!A30</f>
        <v>42613</v>
      </c>
      <c r="B30" s="11"/>
      <c r="C30" s="12" t="s">
        <v>27</v>
      </c>
      <c r="D30" s="39">
        <v>0</v>
      </c>
      <c r="E30" s="11">
        <v>1</v>
      </c>
      <c r="F30" s="40"/>
      <c r="G30" s="42"/>
      <c r="H30" s="39" t="s">
        <v>51</v>
      </c>
      <c r="I30" s="46"/>
    </row>
    <row r="31" spans="1:9" s="3" customFormat="1" x14ac:dyDescent="0.35">
      <c r="A31" s="38"/>
      <c r="B31" s="18"/>
      <c r="C31" s="21"/>
      <c r="D31" s="36"/>
      <c r="E31" s="18"/>
      <c r="F31" s="40"/>
      <c r="G31" s="18"/>
      <c r="H31" s="18"/>
      <c r="I31" s="46"/>
    </row>
    <row r="32" spans="1:9" s="16" customFormat="1" ht="15.65" customHeight="1" x14ac:dyDescent="0.35">
      <c r="A32" s="38">
        <f>'CYN Data'!A32</f>
        <v>4917716</v>
      </c>
      <c r="B32" s="11" t="s">
        <v>10</v>
      </c>
      <c r="C32" s="12" t="s">
        <v>27</v>
      </c>
      <c r="D32" s="39">
        <v>0.01</v>
      </c>
      <c r="E32" s="11">
        <v>1</v>
      </c>
      <c r="F32" s="40">
        <f>F29</f>
        <v>1.05</v>
      </c>
      <c r="G32" s="52" t="s">
        <v>44</v>
      </c>
      <c r="H32" s="39" t="s">
        <v>51</v>
      </c>
      <c r="I32" s="46" t="s">
        <v>49</v>
      </c>
    </row>
    <row r="33" spans="1:9" s="16" customFormat="1" ht="15.65" customHeight="1" x14ac:dyDescent="0.35">
      <c r="A33" s="41">
        <f>'CYN Data'!A33</f>
        <v>42613</v>
      </c>
      <c r="B33" s="11"/>
      <c r="C33" s="12" t="s">
        <v>27</v>
      </c>
      <c r="D33" s="39">
        <v>0.01</v>
      </c>
      <c r="E33" s="11">
        <v>1</v>
      </c>
      <c r="F33" s="40"/>
      <c r="G33" s="42"/>
      <c r="H33" s="39" t="s">
        <v>51</v>
      </c>
      <c r="I33" s="37"/>
    </row>
    <row r="34" spans="1:9" s="3" customFormat="1" ht="15.65" customHeight="1" x14ac:dyDescent="0.35">
      <c r="A34" s="38"/>
      <c r="B34" s="18"/>
      <c r="C34" s="21"/>
      <c r="D34" s="36"/>
      <c r="E34" s="18"/>
      <c r="F34" s="40"/>
      <c r="G34" s="18"/>
      <c r="H34" s="18"/>
      <c r="I34" s="37"/>
    </row>
    <row r="35" spans="1:9" s="16" customFormat="1" x14ac:dyDescent="0.35">
      <c r="A35" s="44" t="s">
        <v>30</v>
      </c>
      <c r="B35" s="7"/>
      <c r="C35" s="8"/>
      <c r="D35" s="4"/>
      <c r="E35" s="7"/>
      <c r="F35" s="11"/>
      <c r="G35" s="11"/>
      <c r="H35" s="4"/>
      <c r="I35" s="48"/>
    </row>
    <row r="36" spans="1:9" s="16" customFormat="1" x14ac:dyDescent="0.35">
      <c r="A36" s="44" t="s">
        <v>34</v>
      </c>
      <c r="B36" s="11"/>
      <c r="C36" s="12"/>
      <c r="D36" s="4"/>
      <c r="E36" s="4"/>
      <c r="F36" s="4"/>
      <c r="G36" s="4"/>
      <c r="H36" s="4"/>
      <c r="I36" s="48"/>
    </row>
    <row r="37" spans="1:9" s="3" customFormat="1" x14ac:dyDescent="0.35">
      <c r="A37" s="43" t="s">
        <v>35</v>
      </c>
      <c r="B37" s="4"/>
      <c r="C37" s="6"/>
      <c r="D37" s="4"/>
      <c r="E37" s="4"/>
      <c r="F37" s="4"/>
      <c r="G37" s="4"/>
      <c r="H37" s="4"/>
      <c r="I37" s="48"/>
    </row>
    <row r="38" spans="1:9" s="16" customFormat="1" x14ac:dyDescent="0.35">
      <c r="A38" s="43" t="s">
        <v>36</v>
      </c>
      <c r="B38" s="4"/>
      <c r="C38" s="6"/>
      <c r="D38" s="4"/>
      <c r="E38" s="4"/>
      <c r="F38" s="4"/>
      <c r="G38" s="4"/>
      <c r="H38" s="4"/>
      <c r="I38" s="48"/>
    </row>
    <row r="39" spans="1:9" s="16" customFormat="1" ht="16" thickBot="1" x14ac:dyDescent="0.4">
      <c r="A39" s="45"/>
      <c r="B39" s="9"/>
      <c r="C39" s="10"/>
      <c r="D39" s="9"/>
      <c r="E39" s="9"/>
      <c r="F39" s="9"/>
      <c r="G39" s="9"/>
      <c r="H39" s="9"/>
      <c r="I39" s="49"/>
    </row>
    <row r="40" spans="1:9" s="3" customFormat="1" x14ac:dyDescent="0.35">
      <c r="A40" s="4"/>
      <c r="B40" s="4"/>
      <c r="C40" s="6"/>
      <c r="D40" s="4"/>
      <c r="E40" s="4"/>
      <c r="F40" s="4"/>
      <c r="G40" s="4"/>
      <c r="H40" s="4"/>
      <c r="I40" s="50"/>
    </row>
    <row r="41" spans="1:9" x14ac:dyDescent="0.35">
      <c r="B41" s="4"/>
      <c r="C41" s="6"/>
      <c r="D41" s="4"/>
      <c r="E41" s="4"/>
      <c r="F41" s="4"/>
      <c r="G41" s="4"/>
      <c r="H41" s="4"/>
      <c r="I41" s="50"/>
    </row>
    <row r="42" spans="1:9" x14ac:dyDescent="0.35">
      <c r="A42" s="1" t="s">
        <v>37</v>
      </c>
      <c r="F42" s="1" t="s">
        <v>17</v>
      </c>
      <c r="G42" s="15" t="str">
        <f>'CYN Data'!G42</f>
        <v>Utah DEP - Division of Water Quality</v>
      </c>
    </row>
    <row r="43" spans="1:9" x14ac:dyDescent="0.35">
      <c r="B43" s="1" t="s">
        <v>38</v>
      </c>
      <c r="C43" s="6"/>
      <c r="G43" s="15" t="str">
        <f>'CYN Data'!G43</f>
        <v>Benjamin Holcomb</v>
      </c>
    </row>
    <row r="44" spans="1:9" x14ac:dyDescent="0.35">
      <c r="A44" s="1" t="s">
        <v>39</v>
      </c>
      <c r="B44" s="2">
        <f>'CYN Data'!B44</f>
        <v>42621</v>
      </c>
      <c r="G44" s="15" t="str">
        <f>'CYN Data'!G44</f>
        <v>195 North 1950 W</v>
      </c>
    </row>
    <row r="45" spans="1:9" x14ac:dyDescent="0.35">
      <c r="B45" s="2"/>
      <c r="G45" s="15" t="str">
        <f>'CYN Data'!G45</f>
        <v>SLC, Utah 84116</v>
      </c>
    </row>
    <row r="46" spans="1:9" x14ac:dyDescent="0.35">
      <c r="G46" s="15" t="str">
        <f>'CYN Data'!G46</f>
        <v>(801) 541-3069</v>
      </c>
    </row>
    <row r="47" spans="1:9" x14ac:dyDescent="0.35">
      <c r="G47" s="15" t="str">
        <f>'CYN Data'!G47</f>
        <v>bholcomb@utah.gov</v>
      </c>
    </row>
    <row r="48" spans="1:9" x14ac:dyDescent="0.35">
      <c r="H48" s="5"/>
    </row>
    <row r="49" spans="2:8" x14ac:dyDescent="0.35">
      <c r="B49" s="2"/>
      <c r="H49" s="5"/>
    </row>
  </sheetData>
  <mergeCells count="2">
    <mergeCell ref="A2:I2"/>
    <mergeCell ref="A4:I4"/>
  </mergeCells>
  <printOptions horizontalCentered="1" verticalCentered="1"/>
  <pageMargins left="0.5" right="0.5" top="2.145" bottom="1" header="0.75" footer="0.75"/>
  <pageSetup scale="59" orientation="landscape" r:id="rId1"/>
  <headerFooter scaleWithDoc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MC Data</vt:lpstr>
      <vt:lpstr>CYN Data</vt:lpstr>
      <vt:lpstr>STX Data</vt:lpstr>
      <vt:lpstr>'CYN Data'!Print_Area</vt:lpstr>
      <vt:lpstr>'MC Data'!Print_Area</vt:lpstr>
      <vt:lpstr>'STX Data'!Print_Area</vt:lpstr>
    </vt:vector>
  </TitlesOfParts>
  <Company>CyanoLab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Foss</dc:creator>
  <cp:lastModifiedBy>Benjamin Holcomb</cp:lastModifiedBy>
  <cp:lastPrinted>2016-07-21T18:11:08Z</cp:lastPrinted>
  <dcterms:created xsi:type="dcterms:W3CDTF">2003-08-15T20:31:53Z</dcterms:created>
  <dcterms:modified xsi:type="dcterms:W3CDTF">2016-09-12T17:50:51Z</dcterms:modified>
</cp:coreProperties>
</file>